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135"/>
  </bookViews>
  <sheets>
    <sheet name="CREDIAPOYO-2.29%" sheetId="17" r:id="rId1"/>
  </sheets>
  <definedNames>
    <definedName name="_xlnm.Print_Area" localSheetId="0">'CREDIAPOYO-2.29%'!$B$1:$K$76</definedName>
  </definedNames>
  <calcPr calcId="152511"/>
</workbook>
</file>

<file path=xl/calcChain.xml><?xml version="1.0" encoding="utf-8"?>
<calcChain xmlns="http://schemas.openxmlformats.org/spreadsheetml/2006/main">
  <c r="D75" i="17" l="1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F15" i="17" s="1"/>
  <c r="J7" i="17"/>
  <c r="E8" i="17" s="1"/>
  <c r="I30" i="17" s="1"/>
  <c r="E15" i="17" l="1"/>
  <c r="J6" i="17"/>
  <c r="I59" i="17"/>
  <c r="I43" i="17"/>
  <c r="I60" i="17"/>
  <c r="I68" i="17"/>
  <c r="I19" i="17"/>
  <c r="I22" i="17"/>
  <c r="I39" i="17"/>
  <c r="I23" i="17"/>
  <c r="I26" i="17"/>
  <c r="I40" i="17"/>
  <c r="I18" i="17"/>
  <c r="I52" i="17"/>
  <c r="I27" i="17"/>
  <c r="I35" i="17"/>
  <c r="I47" i="17"/>
  <c r="I55" i="17"/>
  <c r="I63" i="17"/>
  <c r="I71" i="17"/>
  <c r="I44" i="17"/>
  <c r="I28" i="17"/>
  <c r="I56" i="17"/>
  <c r="I72" i="17"/>
  <c r="E9" i="17"/>
  <c r="I73" i="17"/>
  <c r="I61" i="17"/>
  <c r="I37" i="17"/>
  <c r="I17" i="17"/>
  <c r="I53" i="17"/>
  <c r="I45" i="17"/>
  <c r="I69" i="17"/>
  <c r="I65" i="17"/>
  <c r="I57" i="17"/>
  <c r="I29" i="17"/>
  <c r="I21" i="17"/>
  <c r="I49" i="17"/>
  <c r="I41" i="17"/>
  <c r="I33" i="17"/>
  <c r="I25" i="17"/>
  <c r="I70" i="17"/>
  <c r="I66" i="17"/>
  <c r="I62" i="17"/>
  <c r="I58" i="17"/>
  <c r="I54" i="17"/>
  <c r="I50" i="17"/>
  <c r="I46" i="17"/>
  <c r="I42" i="17"/>
  <c r="I38" i="17"/>
  <c r="I34" i="17"/>
  <c r="I31" i="17"/>
  <c r="I36" i="17"/>
  <c r="I48" i="17"/>
  <c r="I64" i="17"/>
  <c r="I32" i="17"/>
  <c r="I51" i="17"/>
  <c r="I67" i="17"/>
  <c r="I75" i="17"/>
  <c r="I74" i="17"/>
  <c r="I16" i="17"/>
  <c r="I20" i="17"/>
  <c r="I24" i="17"/>
  <c r="G16" i="17" l="1"/>
  <c r="I13" i="17"/>
  <c r="H16" i="17" l="1"/>
  <c r="F16" i="17" s="1"/>
  <c r="E16" i="17" s="1"/>
  <c r="G17" i="17" l="1"/>
  <c r="H17" i="17" l="1"/>
  <c r="F17" i="17" l="1"/>
  <c r="E17" i="17" l="1"/>
  <c r="G18" i="17" l="1"/>
  <c r="H18" i="17" l="1"/>
  <c r="F18" i="17" s="1"/>
  <c r="E18" i="17" l="1"/>
  <c r="G19" i="17" l="1"/>
  <c r="H19" i="17" l="1"/>
  <c r="F19" i="17" s="1"/>
  <c r="E19" i="17" s="1"/>
  <c r="G20" i="17" l="1"/>
  <c r="H20" i="17" l="1"/>
  <c r="F20" i="17" s="1"/>
  <c r="E20" i="17" s="1"/>
  <c r="G21" i="17" l="1"/>
  <c r="H21" i="17" l="1"/>
  <c r="F21" i="17" s="1"/>
  <c r="E21" i="17" s="1"/>
  <c r="G22" i="17" l="1"/>
  <c r="H22" i="17" l="1"/>
  <c r="F22" i="17" s="1"/>
  <c r="E22" i="17" s="1"/>
  <c r="G23" i="17" l="1"/>
  <c r="H23" i="17" l="1"/>
  <c r="F23" i="17" s="1"/>
  <c r="E23" i="17" s="1"/>
  <c r="G24" i="17" l="1"/>
  <c r="H24" i="17" l="1"/>
  <c r="F24" i="17" s="1"/>
  <c r="E24" i="17" s="1"/>
  <c r="G25" i="17" l="1"/>
  <c r="H25" i="17" l="1"/>
  <c r="F25" i="17" s="1"/>
  <c r="E25" i="17" s="1"/>
  <c r="G26" i="17" l="1"/>
  <c r="H26" i="17" l="1"/>
  <c r="F26" i="17" s="1"/>
  <c r="E26" i="17" s="1"/>
  <c r="G27" i="17" l="1"/>
  <c r="H27" i="17" l="1"/>
  <c r="F27" i="17" s="1"/>
  <c r="E27" i="17" s="1"/>
  <c r="G28" i="17" l="1"/>
  <c r="H28" i="17" l="1"/>
  <c r="F28" i="17" s="1"/>
  <c r="E28" i="17" s="1"/>
  <c r="G29" i="17" l="1"/>
  <c r="H29" i="17" l="1"/>
  <c r="F29" i="17" s="1"/>
  <c r="E29" i="17" s="1"/>
  <c r="G30" i="17" l="1"/>
  <c r="H30" i="17" l="1"/>
  <c r="F30" i="17" s="1"/>
  <c r="E30" i="17" s="1"/>
  <c r="G31" i="17" l="1"/>
  <c r="H31" i="17" l="1"/>
  <c r="F31" i="17" s="1"/>
  <c r="E31" i="17" s="1"/>
  <c r="G32" i="17" l="1"/>
  <c r="H32" i="17" l="1"/>
  <c r="F32" i="17" s="1"/>
  <c r="E32" i="17" s="1"/>
  <c r="G33" i="17" l="1"/>
  <c r="H33" i="17" l="1"/>
  <c r="F33" i="17" s="1"/>
  <c r="E33" i="17" s="1"/>
  <c r="G34" i="17" l="1"/>
  <c r="H34" i="17" l="1"/>
  <c r="F34" i="17" s="1"/>
  <c r="E34" i="17" s="1"/>
  <c r="G35" i="17" l="1"/>
  <c r="H35" i="17" l="1"/>
  <c r="F35" i="17" s="1"/>
  <c r="E35" i="17" s="1"/>
  <c r="G36" i="17" l="1"/>
  <c r="H36" i="17" l="1"/>
  <c r="F36" i="17" s="1"/>
  <c r="E36" i="17" s="1"/>
  <c r="G37" i="17" l="1"/>
  <c r="H37" i="17" l="1"/>
  <c r="F37" i="17" s="1"/>
  <c r="E37" i="17" s="1"/>
  <c r="G38" i="17" l="1"/>
  <c r="H38" i="17" l="1"/>
  <c r="F38" i="17" s="1"/>
  <c r="E38" i="17" s="1"/>
  <c r="G39" i="17" l="1"/>
  <c r="H39" i="17" l="1"/>
  <c r="F39" i="17" s="1"/>
  <c r="E39" i="17" s="1"/>
  <c r="G40" i="17" l="1"/>
  <c r="H40" i="17" l="1"/>
  <c r="F40" i="17" s="1"/>
  <c r="E40" i="17" s="1"/>
  <c r="G41" i="17" l="1"/>
  <c r="H41" i="17" l="1"/>
  <c r="F41" i="17" s="1"/>
  <c r="E41" i="17" s="1"/>
  <c r="G42" i="17" l="1"/>
  <c r="H42" i="17" l="1"/>
  <c r="F42" i="17" s="1"/>
  <c r="E42" i="17" s="1"/>
  <c r="G43" i="17" l="1"/>
  <c r="H43" i="17" l="1"/>
  <c r="F43" i="17" s="1"/>
  <c r="E43" i="17" s="1"/>
  <c r="G44" i="17" l="1"/>
  <c r="H44" i="17" l="1"/>
  <c r="F44" i="17" s="1"/>
  <c r="E44" i="17" s="1"/>
  <c r="G45" i="17" l="1"/>
  <c r="H45" i="17" l="1"/>
  <c r="F45" i="17" s="1"/>
  <c r="E45" i="17" s="1"/>
  <c r="G46" i="17" l="1"/>
  <c r="H46" i="17" l="1"/>
  <c r="F46" i="17" s="1"/>
  <c r="E46" i="17" s="1"/>
  <c r="G47" i="17" l="1"/>
  <c r="H47" i="17" l="1"/>
  <c r="F47" i="17" s="1"/>
  <c r="E47" i="17" s="1"/>
  <c r="G48" i="17" l="1"/>
  <c r="H48" i="17" l="1"/>
  <c r="F48" i="17" s="1"/>
  <c r="E48" i="17" s="1"/>
  <c r="G49" i="17" l="1"/>
  <c r="H49" i="17" l="1"/>
  <c r="F49" i="17" s="1"/>
  <c r="E49" i="17" s="1"/>
  <c r="G50" i="17" l="1"/>
  <c r="H50" i="17" l="1"/>
  <c r="F50" i="17" s="1"/>
  <c r="E50" i="17" s="1"/>
  <c r="G51" i="17" l="1"/>
  <c r="H51" i="17" l="1"/>
  <c r="F51" i="17" s="1"/>
  <c r="E51" i="17" s="1"/>
  <c r="G52" i="17" l="1"/>
  <c r="H52" i="17" l="1"/>
  <c r="F52" i="17" s="1"/>
  <c r="E52" i="17" s="1"/>
  <c r="G53" i="17" l="1"/>
  <c r="H53" i="17" l="1"/>
  <c r="F53" i="17" s="1"/>
  <c r="E53" i="17" s="1"/>
  <c r="G54" i="17" l="1"/>
  <c r="H54" i="17" l="1"/>
  <c r="F54" i="17" s="1"/>
  <c r="E54" i="17" s="1"/>
  <c r="G55" i="17" l="1"/>
  <c r="H55" i="17" l="1"/>
  <c r="F55" i="17" s="1"/>
  <c r="E55" i="17" s="1"/>
  <c r="G56" i="17" l="1"/>
  <c r="H56" i="17" l="1"/>
  <c r="F56" i="17" s="1"/>
  <c r="E56" i="17" s="1"/>
  <c r="G57" i="17" l="1"/>
  <c r="H57" i="17" l="1"/>
  <c r="F57" i="17" s="1"/>
  <c r="E57" i="17" s="1"/>
  <c r="G58" i="17" l="1"/>
  <c r="H58" i="17" l="1"/>
  <c r="F58" i="17" s="1"/>
  <c r="E58" i="17" s="1"/>
  <c r="G59" i="17" l="1"/>
  <c r="H59" i="17" l="1"/>
  <c r="F59" i="17" s="1"/>
  <c r="E59" i="17" s="1"/>
  <c r="G60" i="17" l="1"/>
  <c r="H60" i="17" l="1"/>
  <c r="F60" i="17" s="1"/>
  <c r="E60" i="17" s="1"/>
  <c r="G61" i="17" l="1"/>
  <c r="H61" i="17" l="1"/>
  <c r="F61" i="17" s="1"/>
  <c r="E61" i="17" s="1"/>
  <c r="G62" i="17" l="1"/>
  <c r="H62" i="17" l="1"/>
  <c r="F62" i="17" s="1"/>
  <c r="E62" i="17" s="1"/>
  <c r="G63" i="17" l="1"/>
  <c r="H63" i="17" l="1"/>
  <c r="F63" i="17" s="1"/>
  <c r="E63" i="17" s="1"/>
  <c r="G64" i="17" l="1"/>
  <c r="H64" i="17" l="1"/>
  <c r="F64" i="17" s="1"/>
  <c r="E64" i="17" s="1"/>
  <c r="G65" i="17" l="1"/>
  <c r="H65" i="17" l="1"/>
  <c r="F65" i="17" s="1"/>
  <c r="E65" i="17" s="1"/>
  <c r="G66" i="17" l="1"/>
  <c r="H66" i="17" l="1"/>
  <c r="F66" i="17" s="1"/>
  <c r="E66" i="17" s="1"/>
  <c r="G67" i="17" l="1"/>
  <c r="H67" i="17" l="1"/>
  <c r="F67" i="17" s="1"/>
  <c r="E67" i="17" s="1"/>
  <c r="G68" i="17" l="1"/>
  <c r="H68" i="17" l="1"/>
  <c r="F68" i="17" s="1"/>
  <c r="E68" i="17" s="1"/>
  <c r="G69" i="17" l="1"/>
  <c r="H69" i="17" l="1"/>
  <c r="F69" i="17" s="1"/>
  <c r="E69" i="17" s="1"/>
  <c r="G70" i="17" l="1"/>
  <c r="H70" i="17" l="1"/>
  <c r="F70" i="17" s="1"/>
  <c r="E70" i="17" s="1"/>
  <c r="G71" i="17" l="1"/>
  <c r="H71" i="17" l="1"/>
  <c r="F71" i="17" s="1"/>
  <c r="E71" i="17" s="1"/>
  <c r="G72" i="17" l="1"/>
  <c r="H72" i="17" l="1"/>
  <c r="F72" i="17" s="1"/>
  <c r="E72" i="17" s="1"/>
  <c r="G73" i="17" l="1"/>
  <c r="H73" i="17" l="1"/>
  <c r="F73" i="17" s="1"/>
  <c r="E73" i="17" s="1"/>
  <c r="G74" i="17" l="1"/>
  <c r="H74" i="17" l="1"/>
  <c r="F74" i="17" s="1"/>
  <c r="E74" i="17" s="1"/>
  <c r="G75" i="17" l="1"/>
  <c r="H75" i="17" l="1"/>
  <c r="H13" i="17" s="1"/>
  <c r="G13" i="17"/>
  <c r="F75" i="17" l="1"/>
  <c r="F13" i="17" s="1"/>
  <c r="J9" i="17" s="1"/>
  <c r="E75" i="17" l="1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<sst xmlns="http://schemas.openxmlformats.org/spreadsheetml/2006/main" count="26" uniqueCount="25">
  <si>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</si>
  <si>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</si>
  <si>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</si>
  <si>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</si>
  <si>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</si>
  <si>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</si>
  <si>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PENSIONADO LEY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</si>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</sst>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0" fontId="8" fillId="2" borderId="0" xfId="0" applyNumberFormat="1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"/>
  <sheetViews>
    <sheetView showGridLines="0" tabSelected="1" topLeftCell="B1" zoomScaleNormal="100" workbookViewId="0">
      <selection activeCell="E6" sqref="E6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0" max="10" width="12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5" t="s">
        <v>16</v>
      </c>
      <c r="F1" s="25"/>
      <c r="G1" s="25"/>
      <c r="H1" s="25"/>
      <c r="XFC1" t="s">
        <v>23</v>
      </c>
      <c r="XFD1" t="s">
        <v>24</v>
      </c>
    </row>
    <row r="2" spans="1:14 16383:16384" x14ac:dyDescent="0.25">
      <c r="E2" s="25"/>
      <c r="F2" s="25"/>
      <c r="G2" s="25"/>
      <c r="H2" s="25"/>
      <c r="XFC2" s="23">
        <v>18</v>
      </c>
      <c r="XFD2" s="22">
        <v>2.658137713842321E-2</v>
      </c>
    </row>
    <row r="3" spans="1:14 16383:16384" x14ac:dyDescent="0.25">
      <c r="XFC3" s="23">
        <v>30</v>
      </c>
      <c r="XFD3" s="22">
        <v>2.6581387624994918E-2</v>
      </c>
    </row>
    <row r="4" spans="1:14 16383:16384" x14ac:dyDescent="0.25">
      <c r="C4" s="24" t="s">
        <v>10</v>
      </c>
      <c r="D4" s="24"/>
      <c r="E4" s="5"/>
      <c r="F4" s="1"/>
      <c r="G4" s="1"/>
      <c r="H4" s="9"/>
      <c r="I4" s="9"/>
      <c r="J4" s="1"/>
      <c r="XFC4" s="23">
        <v>42</v>
      </c>
      <c r="XFD4" s="22">
        <v>2.6581371063934177E-2</v>
      </c>
    </row>
    <row r="5" spans="1:14 16383:16384" x14ac:dyDescent="0.25">
      <c r="C5" s="24" t="s">
        <v>11</v>
      </c>
      <c r="D5" s="24"/>
      <c r="E5" s="20" t="s">
        <v>6</v>
      </c>
      <c r="F5" s="1"/>
      <c r="G5" s="1"/>
      <c r="H5" s="1"/>
      <c r="I5" s="1"/>
      <c r="J5" s="1"/>
      <c r="XFC5" s="23">
        <v>54</v>
      </c>
      <c r="XFD5" s="22">
        <v>2.6581366395352714E-2</v>
      </c>
    </row>
    <row r="6" spans="1:14 16383:16384" ht="15" customHeight="1" x14ac:dyDescent="0.25">
      <c r="C6" s="24" t="s">
        <v>20</v>
      </c>
      <c r="D6" s="24"/>
      <c r="E6" s="21">
        <v>200000</v>
      </c>
      <c r="F6" s="1"/>
      <c r="G6" s="1"/>
      <c r="H6" s="28" t="s">
        <v>19</v>
      </c>
      <c r="I6" s="28"/>
      <c r="J6" s="29">
        <f>J7/1.16</f>
        <v>2.2914971030476478E-2</v>
      </c>
      <c r="XFC6" s="23"/>
      <c r="XFD6" s="22"/>
    </row>
    <row r="7" spans="1:14 16383:16384" ht="15" customHeight="1" x14ac:dyDescent="0.25">
      <c r="C7" s="24" t="s">
        <v>12</v>
      </c>
      <c r="D7" s="24"/>
      <c r="E7" s="2">
        <v>54</v>
      </c>
      <c r="F7" s="1" t="s">
        <v>9</v>
      </c>
      <c r="G7" s="1"/>
      <c r="H7" s="28" t="s">
        <v>18</v>
      </c>
      <c r="I7" s="28"/>
      <c r="J7" s="29">
        <f>VLOOKUP(E7,$XFC$1:$XFD$7,2,0)</f>
        <v>2.6581366395352714E-2</v>
      </c>
      <c r="XFC7" s="23"/>
      <c r="XFD7" s="22"/>
    </row>
    <row r="8" spans="1:14 16383:16384" x14ac:dyDescent="0.25">
      <c r="C8" s="24" t="s">
        <v>13</v>
      </c>
      <c r="D8" s="24"/>
      <c r="E8" s="3">
        <f>-PMT(J7,E7,E6,0,0)</f>
        <v>7018.4199999999992</v>
      </c>
      <c r="F8" s="1"/>
      <c r="G8" s="1"/>
      <c r="H8" s="1"/>
      <c r="I8" s="1"/>
      <c r="J8" s="1"/>
    </row>
    <row r="9" spans="1:14 16383:16384" ht="15" customHeight="1" x14ac:dyDescent="0.25">
      <c r="C9" s="24" t="s">
        <v>14</v>
      </c>
      <c r="D9" s="24"/>
      <c r="E9" s="3">
        <f>E7*E8</f>
        <v>378994.67999999993</v>
      </c>
      <c r="F9" s="1"/>
      <c r="G9" s="1"/>
      <c r="H9" s="26" t="s">
        <v>21</v>
      </c>
      <c r="I9" s="26"/>
      <c r="J9" s="10">
        <f>+((G13+H13)/F13)/E7</f>
        <v>1.6573581481481487E-2</v>
      </c>
      <c r="K9" s="15"/>
    </row>
    <row r="10" spans="1:14 16383:16384" x14ac:dyDescent="0.25">
      <c r="C10" s="24" t="s">
        <v>15</v>
      </c>
      <c r="D10" s="24"/>
      <c r="E10" s="4" t="s">
        <v>8</v>
      </c>
      <c r="F10" s="1"/>
      <c r="G10" s="1"/>
      <c r="H10" s="26"/>
      <c r="I10" s="26"/>
      <c r="J10" s="1"/>
    </row>
    <row r="11" spans="1:14 16383:16384" x14ac:dyDescent="0.25">
      <c r="H11" s="18" t="s">
        <v>17</v>
      </c>
    </row>
    <row r="12" spans="1:14 16383:16384" s="17" customFormat="1" x14ac:dyDescent="0.25">
      <c r="H12" s="19" t="s">
        <v>17</v>
      </c>
      <c r="I12" s="19"/>
      <c r="J12" s="19"/>
    </row>
    <row r="13" spans="1:14 16383:16384" x14ac:dyDescent="0.25">
      <c r="D13" s="27" t="s">
        <v>7</v>
      </c>
      <c r="E13" s="27"/>
      <c r="F13" s="6">
        <f>SUM(F15:F175)</f>
        <v>199999.99999999994</v>
      </c>
      <c r="G13" s="6">
        <f>SUM(G15:G175)</f>
        <v>154305.75862068962</v>
      </c>
      <c r="H13" s="6">
        <f>SUM(H15:H175)</f>
        <v>24688.921379310355</v>
      </c>
      <c r="I13" s="6">
        <f>SUM(I15:I175)</f>
        <v>378994.67999999993</v>
      </c>
      <c r="M13" s="12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6"/>
      <c r="M14" s="16"/>
      <c r="N14" s="16"/>
    </row>
    <row r="15" spans="1:14 16383:16384" x14ac:dyDescent="0.25">
      <c r="A15">
        <v>0</v>
      </c>
      <c r="D15" s="13">
        <f>IF(A15&lt;=$E$7,A15,"")</f>
        <v>0</v>
      </c>
      <c r="E15" s="14">
        <f>IF(D15&lt;=$E$7,IF(D15=0,$E$6,E14-F15),"")</f>
        <v>200000</v>
      </c>
      <c r="F15" s="14">
        <f>IF(D15&lt;=$E$7,IF(D15=0,0,I15-SUM(G15:H15)),"")</f>
        <v>0</v>
      </c>
      <c r="G15" s="14" t="s">
        <v>22</v>
      </c>
      <c r="H15" s="14">
        <v>0</v>
      </c>
      <c r="I15" s="14">
        <v>0</v>
      </c>
      <c r="L15" s="12"/>
      <c r="M15" s="12"/>
      <c r="N15" s="11"/>
    </row>
    <row r="16" spans="1:14 16383:16384" x14ac:dyDescent="0.25">
      <c r="A16">
        <v>1</v>
      </c>
      <c r="D16" s="13">
        <f t="shared" ref="D16:D75" si="0">IF(A16&lt;=$E$7,A16,"")</f>
        <v>1</v>
      </c>
      <c r="E16" s="14">
        <f>IF(D16&lt;=$E$7,IF(D16=0,$E$6,E15-F16),"")</f>
        <v>198297.85327907055</v>
      </c>
      <c r="F16" s="14">
        <f>IF(D16&lt;=$E$7,IF(D16=0,0,I16-SUM(G16:H16)),"")</f>
        <v>1702.1467209294569</v>
      </c>
      <c r="G16" s="14">
        <f>IF(D16&lt;=$E$7,IFERROR(E15*$J$6,""),"")</f>
        <v>4582.9942060952953</v>
      </c>
      <c r="H16" s="14">
        <f>IFERROR(G16*16%,"")</f>
        <v>733.27907297524723</v>
      </c>
      <c r="I16" s="14">
        <f>IF(D16&lt;=$E$7,$E$8,"")</f>
        <v>7018.4199999999992</v>
      </c>
    </row>
    <row r="17" spans="1:9" x14ac:dyDescent="0.25">
      <c r="A17">
        <v>2</v>
      </c>
      <c r="D17" s="13">
        <f t="shared" si="0"/>
        <v>2</v>
      </c>
      <c r="E17" s="14">
        <f t="shared" ref="E17:E75" si="1">IF(D17&lt;=$E$7,IF(D17=0,$E$6,E16-F17),"")</f>
        <v>196550.46117249341</v>
      </c>
      <c r="F17" s="14">
        <f t="shared" ref="F17:F75" si="2">IF(D17&lt;=$E$7,IF(D17=0,0,I17-SUM(G17:H17)),"")</f>
        <v>1747.3921065771301</v>
      </c>
      <c r="G17" s="14">
        <f t="shared" ref="G17:G75" si="3">IF(D17&lt;=$E$7,IFERROR(E16*$J$6,""),"")</f>
        <v>4543.9895632955768</v>
      </c>
      <c r="H17" s="14">
        <f t="shared" ref="H17:H75" si="4">IFERROR(G17*16%,"")</f>
        <v>727.03833012729228</v>
      </c>
      <c r="I17" s="14">
        <f t="shared" ref="I17:I75" si="5">IF(D17&lt;=$E$7,$E$8,"")</f>
        <v>7018.4199999999992</v>
      </c>
    </row>
    <row r="18" spans="1:9" x14ac:dyDescent="0.25">
      <c r="A18">
        <v>3</v>
      </c>
      <c r="D18" s="13">
        <f t="shared" si="0"/>
        <v>3</v>
      </c>
      <c r="E18" s="14">
        <f t="shared" si="1"/>
        <v>194756.62099609501</v>
      </c>
      <c r="F18" s="14">
        <f t="shared" si="2"/>
        <v>1793.8401763984048</v>
      </c>
      <c r="G18" s="14">
        <f t="shared" si="3"/>
        <v>4503.9481237944783</v>
      </c>
      <c r="H18" s="14">
        <f t="shared" si="4"/>
        <v>720.63169980711655</v>
      </c>
      <c r="I18" s="14">
        <f t="shared" si="5"/>
        <v>7018.4199999999992</v>
      </c>
    </row>
    <row r="19" spans="1:9" x14ac:dyDescent="0.25">
      <c r="A19">
        <v>4</v>
      </c>
      <c r="D19" s="13">
        <f t="shared" si="0"/>
        <v>4</v>
      </c>
      <c r="E19" s="14">
        <f t="shared" si="1"/>
        <v>192915.09809671305</v>
      </c>
      <c r="F19" s="14">
        <f t="shared" si="2"/>
        <v>1841.5228993819537</v>
      </c>
      <c r="G19" s="14">
        <f t="shared" si="3"/>
        <v>4462.8423281190044</v>
      </c>
      <c r="H19" s="14">
        <f t="shared" si="4"/>
        <v>714.05477249904072</v>
      </c>
      <c r="I19" s="14">
        <f t="shared" si="5"/>
        <v>7018.4199999999992</v>
      </c>
    </row>
    <row r="20" spans="1:9" x14ac:dyDescent="0.25">
      <c r="A20">
        <v>5</v>
      </c>
      <c r="D20" s="13">
        <f t="shared" si="0"/>
        <v>5</v>
      </c>
      <c r="E20" s="14">
        <f t="shared" si="1"/>
        <v>191024.62500241719</v>
      </c>
      <c r="F20" s="14">
        <f t="shared" si="2"/>
        <v>1890.4730942958586</v>
      </c>
      <c r="G20" s="14">
        <f t="shared" si="3"/>
        <v>4420.6438842277075</v>
      </c>
      <c r="H20" s="14">
        <f t="shared" si="4"/>
        <v>707.30302147643317</v>
      </c>
      <c r="I20" s="14">
        <f t="shared" si="5"/>
        <v>7018.4199999999992</v>
      </c>
    </row>
    <row r="21" spans="1:9" x14ac:dyDescent="0.25">
      <c r="A21">
        <v>6</v>
      </c>
      <c r="D21" s="13">
        <f t="shared" si="0"/>
        <v>6</v>
      </c>
      <c r="E21" s="14">
        <f t="shared" si="1"/>
        <v>189083.90055014129</v>
      </c>
      <c r="F21" s="14">
        <f t="shared" si="2"/>
        <v>1940.7244522758929</v>
      </c>
      <c r="G21" s="14">
        <f t="shared" si="3"/>
        <v>4377.323748038023</v>
      </c>
      <c r="H21" s="14">
        <f t="shared" si="4"/>
        <v>700.3717996860837</v>
      </c>
      <c r="I21" s="14">
        <f t="shared" si="5"/>
        <v>7018.4199999999992</v>
      </c>
    </row>
    <row r="22" spans="1:9" x14ac:dyDescent="0.25">
      <c r="A22">
        <v>7</v>
      </c>
      <c r="D22" s="13">
        <f t="shared" si="0"/>
        <v>7</v>
      </c>
      <c r="E22" s="14">
        <f t="shared" si="1"/>
        <v>187091.58899012703</v>
      </c>
      <c r="F22" s="14">
        <f t="shared" si="2"/>
        <v>1992.3115600142592</v>
      </c>
      <c r="G22" s="14">
        <f t="shared" si="3"/>
        <v>4332.8521034359828</v>
      </c>
      <c r="H22" s="14">
        <f t="shared" si="4"/>
        <v>693.25633654975729</v>
      </c>
      <c r="I22" s="14">
        <f t="shared" si="5"/>
        <v>7018.4199999999992</v>
      </c>
    </row>
    <row r="23" spans="1:9" x14ac:dyDescent="0.25">
      <c r="A23">
        <v>8</v>
      </c>
      <c r="D23" s="13">
        <f t="shared" si="0"/>
        <v>8</v>
      </c>
      <c r="E23" s="14">
        <f t="shared" si="1"/>
        <v>185046.31906656234</v>
      </c>
      <c r="F23" s="14">
        <f t="shared" si="2"/>
        <v>2045.2699235646951</v>
      </c>
      <c r="G23" s="14">
        <f t="shared" si="3"/>
        <v>4287.1983417545725</v>
      </c>
      <c r="H23" s="14">
        <f t="shared" si="4"/>
        <v>685.95173468073165</v>
      </c>
      <c r="I23" s="14">
        <f t="shared" si="5"/>
        <v>7018.4199999999992</v>
      </c>
    </row>
    <row r="24" spans="1:9" x14ac:dyDescent="0.25">
      <c r="A24">
        <v>9</v>
      </c>
      <c r="D24" s="13">
        <f t="shared" si="0"/>
        <v>9</v>
      </c>
      <c r="E24" s="14">
        <f t="shared" si="1"/>
        <v>182946.68307378198</v>
      </c>
      <c r="F24" s="14">
        <f t="shared" si="2"/>
        <v>2099.6359927803633</v>
      </c>
      <c r="G24" s="14">
        <f t="shared" si="3"/>
        <v>4240.3310407065828</v>
      </c>
      <c r="H24" s="14">
        <f t="shared" si="4"/>
        <v>678.4529665130533</v>
      </c>
      <c r="I24" s="14">
        <f t="shared" si="5"/>
        <v>7018.4199999999992</v>
      </c>
    </row>
    <row r="25" spans="1:9" x14ac:dyDescent="0.25">
      <c r="A25">
        <v>10</v>
      </c>
      <c r="D25" s="13">
        <f t="shared" si="0"/>
        <v>10</v>
      </c>
      <c r="E25" s="14">
        <f t="shared" si="1"/>
        <v>180791.23588738067</v>
      </c>
      <c r="F25" s="14">
        <f t="shared" si="2"/>
        <v>2155.4471864013276</v>
      </c>
      <c r="G25" s="14">
        <f t="shared" si="3"/>
        <v>4192.2179427574756</v>
      </c>
      <c r="H25" s="14">
        <f t="shared" si="4"/>
        <v>670.75487084119607</v>
      </c>
      <c r="I25" s="14">
        <f t="shared" si="5"/>
        <v>7018.4199999999992</v>
      </c>
    </row>
    <row r="26" spans="1:9" x14ac:dyDescent="0.25">
      <c r="A26">
        <v>11</v>
      </c>
      <c r="D26" s="13">
        <f t="shared" si="0"/>
        <v>11</v>
      </c>
      <c r="E26" s="14">
        <f t="shared" si="1"/>
        <v>178578.49396957178</v>
      </c>
      <c r="F26" s="14">
        <f t="shared" si="2"/>
        <v>2212.741917808894</v>
      </c>
      <c r="G26" s="14">
        <f t="shared" si="3"/>
        <v>4142.825932923367</v>
      </c>
      <c r="H26" s="14">
        <f t="shared" si="4"/>
        <v>662.8521492677387</v>
      </c>
      <c r="I26" s="14">
        <f t="shared" si="5"/>
        <v>7018.4199999999992</v>
      </c>
    </row>
    <row r="27" spans="1:9" x14ac:dyDescent="0.25">
      <c r="A27">
        <v>12</v>
      </c>
      <c r="D27" s="13">
        <f t="shared" si="0"/>
        <v>12</v>
      </c>
      <c r="E27" s="14">
        <f t="shared" si="1"/>
        <v>176306.93434810726</v>
      </c>
      <c r="F27" s="14">
        <f t="shared" si="2"/>
        <v>2271.5596214645266</v>
      </c>
      <c r="G27" s="14">
        <f t="shared" si="3"/>
        <v>4092.1210159788557</v>
      </c>
      <c r="H27" s="14">
        <f t="shared" si="4"/>
        <v>654.73936255661692</v>
      </c>
      <c r="I27" s="14">
        <f t="shared" si="5"/>
        <v>7018.4199999999992</v>
      </c>
    </row>
    <row r="28" spans="1:9" x14ac:dyDescent="0.25">
      <c r="A28">
        <v>13</v>
      </c>
      <c r="D28" s="13">
        <f t="shared" si="0"/>
        <v>13</v>
      </c>
      <c r="E28" s="14">
        <f t="shared" si="1"/>
        <v>173974.99356805568</v>
      </c>
      <c r="F28" s="14">
        <f t="shared" si="2"/>
        <v>2331.9407800515637</v>
      </c>
      <c r="G28" s="14">
        <f t="shared" si="3"/>
        <v>4040.068293058996</v>
      </c>
      <c r="H28" s="14">
        <f t="shared" si="4"/>
        <v>646.41092688943934</v>
      </c>
      <c r="I28" s="14">
        <f t="shared" si="5"/>
        <v>7018.4199999999992</v>
      </c>
    </row>
    <row r="29" spans="1:9" x14ac:dyDescent="0.25">
      <c r="A29">
        <v>14</v>
      </c>
      <c r="D29" s="13">
        <f t="shared" si="0"/>
        <v>14</v>
      </c>
      <c r="E29" s="14">
        <f t="shared" si="1"/>
        <v>171581.06661571731</v>
      </c>
      <c r="F29" s="14">
        <f t="shared" si="2"/>
        <v>2393.9269523383791</v>
      </c>
      <c r="G29" s="14">
        <f t="shared" si="3"/>
        <v>3986.6319376393276</v>
      </c>
      <c r="H29" s="14">
        <f t="shared" si="4"/>
        <v>637.86111002229245</v>
      </c>
      <c r="I29" s="14">
        <f t="shared" si="5"/>
        <v>7018.4199999999992</v>
      </c>
    </row>
    <row r="30" spans="1:9" x14ac:dyDescent="0.25">
      <c r="A30">
        <v>15</v>
      </c>
      <c r="D30" s="13">
        <f t="shared" si="0"/>
        <v>15</v>
      </c>
      <c r="E30" s="14">
        <f t="shared" si="1"/>
        <v>169123.5058139351</v>
      </c>
      <c r="F30" s="14">
        <f t="shared" si="2"/>
        <v>2457.5608017821951</v>
      </c>
      <c r="G30" s="14">
        <f t="shared" si="3"/>
        <v>3931.7751708774172</v>
      </c>
      <c r="H30" s="14">
        <f t="shared" si="4"/>
        <v>629.0840273403868</v>
      </c>
      <c r="I30" s="14">
        <f t="shared" si="5"/>
        <v>7018.4199999999992</v>
      </c>
    </row>
    <row r="31" spans="1:9" x14ac:dyDescent="0.25">
      <c r="A31">
        <v>16</v>
      </c>
      <c r="D31" s="13">
        <f t="shared" si="0"/>
        <v>16</v>
      </c>
      <c r="E31" s="14">
        <f t="shared" si="1"/>
        <v>166600.61968804189</v>
      </c>
      <c r="F31" s="14">
        <f t="shared" si="2"/>
        <v>2522.8861258932257</v>
      </c>
      <c r="G31" s="14">
        <f t="shared" si="3"/>
        <v>3875.4602362989431</v>
      </c>
      <c r="H31" s="14">
        <f t="shared" si="4"/>
        <v>620.07363780783089</v>
      </c>
      <c r="I31" s="14">
        <f t="shared" si="5"/>
        <v>7018.4199999999992</v>
      </c>
    </row>
    <row r="32" spans="1:9" x14ac:dyDescent="0.25">
      <c r="A32">
        <v>17</v>
      </c>
      <c r="D32" s="13">
        <f t="shared" si="0"/>
        <v>17</v>
      </c>
      <c r="E32" s="14">
        <f t="shared" si="1"/>
        <v>164010.67180166254</v>
      </c>
      <c r="F32" s="14">
        <f t="shared" si="2"/>
        <v>2589.9478863793447</v>
      </c>
      <c r="G32" s="14">
        <f t="shared" si="3"/>
        <v>3817.6483738109091</v>
      </c>
      <c r="H32" s="14">
        <f t="shared" si="4"/>
        <v>610.82373980974546</v>
      </c>
      <c r="I32" s="14">
        <f t="shared" si="5"/>
        <v>7018.4199999999992</v>
      </c>
    </row>
    <row r="33" spans="1:9" x14ac:dyDescent="0.25">
      <c r="A33">
        <v>18</v>
      </c>
      <c r="D33" s="13">
        <f t="shared" si="0"/>
        <v>18</v>
      </c>
      <c r="E33" s="14">
        <f t="shared" si="1"/>
        <v>161351.87956157047</v>
      </c>
      <c r="F33" s="14">
        <f t="shared" si="2"/>
        <v>2658.7922400920634</v>
      </c>
      <c r="G33" s="14">
        <f t="shared" si="3"/>
        <v>3758.2997930240826</v>
      </c>
      <c r="H33" s="14">
        <f t="shared" si="4"/>
        <v>601.32796688385326</v>
      </c>
      <c r="I33" s="14">
        <f t="shared" si="5"/>
        <v>7018.4199999999992</v>
      </c>
    </row>
    <row r="34" spans="1:9" x14ac:dyDescent="0.25">
      <c r="A34">
        <v>19</v>
      </c>
      <c r="D34" s="13">
        <f t="shared" si="0"/>
        <v>19</v>
      </c>
      <c r="E34" s="14">
        <f t="shared" si="1"/>
        <v>158622.4129907754</v>
      </c>
      <c r="F34" s="14">
        <f t="shared" si="2"/>
        <v>2729.4665707950717</v>
      </c>
      <c r="G34" s="14">
        <f t="shared" si="3"/>
        <v>3697.373645866317</v>
      </c>
      <c r="H34" s="14">
        <f t="shared" si="4"/>
        <v>591.5797833386107</v>
      </c>
      <c r="I34" s="14">
        <f t="shared" si="5"/>
        <v>7018.4199999999992</v>
      </c>
    </row>
    <row r="35" spans="1:9" x14ac:dyDescent="0.25">
      <c r="A35">
        <v>20</v>
      </c>
      <c r="D35" s="13">
        <f t="shared" si="0"/>
        <v>20</v>
      </c>
      <c r="E35" s="14">
        <f t="shared" si="1"/>
        <v>155820.39346899814</v>
      </c>
      <c r="F35" s="14">
        <f t="shared" si="2"/>
        <v>2802.0195217772425</v>
      </c>
      <c r="G35" s="14">
        <f t="shared" si="3"/>
        <v>3634.8279984678938</v>
      </c>
      <c r="H35" s="14">
        <f t="shared" si="4"/>
        <v>581.57247975486302</v>
      </c>
      <c r="I35" s="14">
        <f t="shared" si="5"/>
        <v>7018.4199999999992</v>
      </c>
    </row>
    <row r="36" spans="1:9" x14ac:dyDescent="0.25">
      <c r="A36">
        <v>21</v>
      </c>
      <c r="D36" s="13">
        <f t="shared" si="0"/>
        <v>21</v>
      </c>
      <c r="E36" s="14">
        <f t="shared" si="1"/>
        <v>152943.89243966559</v>
      </c>
      <c r="F36" s="14">
        <f t="shared" si="2"/>
        <v>2876.501029332534</v>
      </c>
      <c r="G36" s="14">
        <f t="shared" si="3"/>
        <v>3570.6198022995386</v>
      </c>
      <c r="H36" s="14">
        <f t="shared" si="4"/>
        <v>571.2991683679262</v>
      </c>
      <c r="I36" s="14">
        <f t="shared" si="5"/>
        <v>7018.4199999999992</v>
      </c>
    </row>
    <row r="37" spans="1:9" x14ac:dyDescent="0.25">
      <c r="A37">
        <v>22</v>
      </c>
      <c r="D37" s="13">
        <f t="shared" si="0"/>
        <v>22</v>
      </c>
      <c r="E37" s="14">
        <f t="shared" si="1"/>
        <v>149990.93008253575</v>
      </c>
      <c r="F37" s="14">
        <f t="shared" si="2"/>
        <v>2952.9623571298321</v>
      </c>
      <c r="G37" s="14">
        <f t="shared" si="3"/>
        <v>3504.7048645432474</v>
      </c>
      <c r="H37" s="14">
        <f t="shared" si="4"/>
        <v>560.75277832691961</v>
      </c>
      <c r="I37" s="14">
        <f t="shared" si="5"/>
        <v>7018.4199999999992</v>
      </c>
    </row>
    <row r="38" spans="1:9" x14ac:dyDescent="0.25">
      <c r="A38">
        <v>23</v>
      </c>
      <c r="D38" s="13">
        <f t="shared" si="0"/>
        <v>23</v>
      </c>
      <c r="E38" s="14">
        <f t="shared" si="1"/>
        <v>146959.47395103937</v>
      </c>
      <c r="F38" s="14">
        <f t="shared" si="2"/>
        <v>3031.4561314963844</v>
      </c>
      <c r="G38" s="14">
        <f t="shared" si="3"/>
        <v>3437.0378176755298</v>
      </c>
      <c r="H38" s="14">
        <f t="shared" si="4"/>
        <v>549.92605082808484</v>
      </c>
      <c r="I38" s="14">
        <f t="shared" si="5"/>
        <v>7018.4199999999992</v>
      </c>
    </row>
    <row r="39" spans="1:9" x14ac:dyDescent="0.25">
      <c r="A39">
        <v>24</v>
      </c>
      <c r="D39" s="13">
        <f t="shared" si="0"/>
        <v>24</v>
      </c>
      <c r="E39" s="14">
        <f t="shared" si="1"/>
        <v>143847.43757340024</v>
      </c>
      <c r="F39" s="14">
        <f t="shared" si="2"/>
        <v>3112.0363776391287</v>
      </c>
      <c r="G39" s="14">
        <f t="shared" si="3"/>
        <v>3367.5720882421297</v>
      </c>
      <c r="H39" s="14">
        <f t="shared" si="4"/>
        <v>538.81153411874072</v>
      </c>
      <c r="I39" s="14">
        <f t="shared" si="5"/>
        <v>7018.4199999999992</v>
      </c>
    </row>
    <row r="40" spans="1:9" x14ac:dyDescent="0.25">
      <c r="A40">
        <v>25</v>
      </c>
      <c r="D40" s="13">
        <f t="shared" si="0"/>
        <v>25</v>
      </c>
      <c r="E40" s="14">
        <f t="shared" si="1"/>
        <v>140652.6790165714</v>
      </c>
      <c r="F40" s="14">
        <f t="shared" si="2"/>
        <v>3194.7585568288205</v>
      </c>
      <c r="G40" s="14">
        <f t="shared" si="3"/>
        <v>3296.2598648027401</v>
      </c>
      <c r="H40" s="14">
        <f t="shared" si="4"/>
        <v>527.40157836843844</v>
      </c>
      <c r="I40" s="14">
        <f t="shared" si="5"/>
        <v>7018.4199999999992</v>
      </c>
    </row>
    <row r="41" spans="1:9" x14ac:dyDescent="0.25">
      <c r="A41">
        <v>26</v>
      </c>
      <c r="D41" s="13">
        <f t="shared" si="0"/>
        <v>26</v>
      </c>
      <c r="E41" s="14">
        <f t="shared" si="1"/>
        <v>137372.99941199884</v>
      </c>
      <c r="F41" s="14">
        <f t="shared" si="2"/>
        <v>3279.6796045725764</v>
      </c>
      <c r="G41" s="14">
        <f t="shared" si="3"/>
        <v>3223.0520650236404</v>
      </c>
      <c r="H41" s="14">
        <f t="shared" si="4"/>
        <v>515.68833040378252</v>
      </c>
      <c r="I41" s="14">
        <f t="shared" si="5"/>
        <v>7018.4199999999992</v>
      </c>
    </row>
    <row r="42" spans="1:9" x14ac:dyDescent="0.25">
      <c r="A42">
        <v>27</v>
      </c>
      <c r="D42" s="13">
        <f t="shared" si="0"/>
        <v>27</v>
      </c>
      <c r="E42" s="14">
        <f t="shared" si="1"/>
        <v>134006.14144219775</v>
      </c>
      <c r="F42" s="14">
        <f t="shared" si="2"/>
        <v>3366.8579698010853</v>
      </c>
      <c r="G42" s="14">
        <f t="shared" si="3"/>
        <v>3147.8983018956155</v>
      </c>
      <c r="H42" s="14">
        <f t="shared" si="4"/>
        <v>503.66372830329851</v>
      </c>
      <c r="I42" s="14">
        <f t="shared" si="5"/>
        <v>7018.4199999999992</v>
      </c>
    </row>
    <row r="43" spans="1:9" x14ac:dyDescent="0.25">
      <c r="A43">
        <v>28</v>
      </c>
      <c r="D43" s="13">
        <f t="shared" si="0"/>
        <v>28</v>
      </c>
      <c r="E43" s="14">
        <f t="shared" si="1"/>
        <v>130549.78778710027</v>
      </c>
      <c r="F43" s="14">
        <f t="shared" si="2"/>
        <v>3456.3536550974809</v>
      </c>
      <c r="G43" s="14">
        <f t="shared" si="3"/>
        <v>3070.7468490538949</v>
      </c>
      <c r="H43" s="14">
        <f t="shared" si="4"/>
        <v>491.31949584862321</v>
      </c>
      <c r="I43" s="14">
        <f t="shared" si="5"/>
        <v>7018.4199999999992</v>
      </c>
    </row>
    <row r="44" spans="1:9" x14ac:dyDescent="0.25">
      <c r="A44">
        <v>29</v>
      </c>
      <c r="D44" s="13">
        <f t="shared" si="0"/>
        <v>29</v>
      </c>
      <c r="E44" s="14">
        <f t="shared" si="1"/>
        <v>127001.55952910472</v>
      </c>
      <c r="F44" s="14">
        <f t="shared" si="2"/>
        <v>3548.2282579955436</v>
      </c>
      <c r="G44" s="14">
        <f t="shared" si="3"/>
        <v>2991.5446051762547</v>
      </c>
      <c r="H44" s="14">
        <f t="shared" si="4"/>
        <v>478.64713682820076</v>
      </c>
      <c r="I44" s="14">
        <f t="shared" si="5"/>
        <v>7018.4199999999992</v>
      </c>
    </row>
    <row r="45" spans="1:9" x14ac:dyDescent="0.25">
      <c r="A45">
        <v>30</v>
      </c>
      <c r="D45" s="13">
        <f t="shared" si="0"/>
        <v>30</v>
      </c>
      <c r="E45" s="14">
        <f t="shared" si="1"/>
        <v>123359.01451572905</v>
      </c>
      <c r="F45" s="14">
        <f t="shared" si="2"/>
        <v>3642.5450133756676</v>
      </c>
      <c r="G45" s="14">
        <f t="shared" si="3"/>
        <v>2910.2370574347688</v>
      </c>
      <c r="H45" s="14">
        <f t="shared" si="4"/>
        <v>465.63792918956301</v>
      </c>
      <c r="I45" s="14">
        <f t="shared" si="5"/>
        <v>7018.4199999999992</v>
      </c>
    </row>
    <row r="46" spans="1:9" x14ac:dyDescent="0.25">
      <c r="A46">
        <v>31</v>
      </c>
      <c r="D46" s="13">
        <f t="shared" si="0"/>
        <v>31</v>
      </c>
      <c r="E46" s="14">
        <f t="shared" si="1"/>
        <v>119619.64567874128</v>
      </c>
      <c r="F46" s="14">
        <f t="shared" si="2"/>
        <v>3739.3688369877709</v>
      </c>
      <c r="G46" s="14">
        <f t="shared" si="3"/>
        <v>2826.7682439760588</v>
      </c>
      <c r="H46" s="14">
        <f t="shared" si="4"/>
        <v>452.2829190361694</v>
      </c>
      <c r="I46" s="14">
        <f t="shared" si="5"/>
        <v>7018.4199999999992</v>
      </c>
    </row>
    <row r="47" spans="1:9" x14ac:dyDescent="0.25">
      <c r="A47">
        <v>32</v>
      </c>
      <c r="D47" s="13">
        <f t="shared" si="0"/>
        <v>32</v>
      </c>
      <c r="E47" s="14">
        <f t="shared" si="1"/>
        <v>115780.87930861017</v>
      </c>
      <c r="F47" s="14">
        <f t="shared" si="2"/>
        <v>3838.7663701311071</v>
      </c>
      <c r="G47" s="14">
        <f t="shared" si="3"/>
        <v>2741.0807154042172</v>
      </c>
      <c r="H47" s="14">
        <f t="shared" si="4"/>
        <v>438.5729144646748</v>
      </c>
      <c r="I47" s="14">
        <f t="shared" si="5"/>
        <v>7018.4199999999992</v>
      </c>
    </row>
    <row r="48" spans="1:9" x14ac:dyDescent="0.25">
      <c r="A48">
        <v>33</v>
      </c>
      <c r="D48" s="13">
        <f t="shared" si="0"/>
        <v>33</v>
      </c>
      <c r="E48" s="14">
        <f t="shared" si="1"/>
        <v>111840.07328308845</v>
      </c>
      <c r="F48" s="14">
        <f t="shared" si="2"/>
        <v>3940.8060255217201</v>
      </c>
      <c r="G48" s="14">
        <f t="shared" si="3"/>
        <v>2653.1154952398956</v>
      </c>
      <c r="H48" s="14">
        <f t="shared" si="4"/>
        <v>424.49847923838331</v>
      </c>
      <c r="I48" s="14">
        <f t="shared" si="5"/>
        <v>7018.4199999999992</v>
      </c>
    </row>
    <row r="49" spans="1:9" x14ac:dyDescent="0.25">
      <c r="A49">
        <v>34</v>
      </c>
      <c r="D49" s="13">
        <f t="shared" si="0"/>
        <v>34</v>
      </c>
      <c r="E49" s="14">
        <f t="shared" si="1"/>
        <v>107794.51524870933</v>
      </c>
      <c r="F49" s="14">
        <f t="shared" si="2"/>
        <v>4045.5580343791266</v>
      </c>
      <c r="G49" s="14">
        <f t="shared" si="3"/>
        <v>2562.8120393283384</v>
      </c>
      <c r="H49" s="14">
        <f t="shared" si="4"/>
        <v>410.04992629253417</v>
      </c>
      <c r="I49" s="14">
        <f t="shared" si="5"/>
        <v>7018.4199999999992</v>
      </c>
    </row>
    <row r="50" spans="1:9" x14ac:dyDescent="0.25">
      <c r="A50">
        <v>35</v>
      </c>
      <c r="D50" s="13">
        <f t="shared" si="0"/>
        <v>35</v>
      </c>
      <c r="E50" s="14">
        <f t="shared" si="1"/>
        <v>103641.42075394471</v>
      </c>
      <c r="F50" s="14">
        <f t="shared" si="2"/>
        <v>4153.0944947646212</v>
      </c>
      <c r="G50" s="14">
        <f t="shared" si="3"/>
        <v>2470.1081941684292</v>
      </c>
      <c r="H50" s="14">
        <f t="shared" si="4"/>
        <v>395.2173110669487</v>
      </c>
      <c r="I50" s="14">
        <f t="shared" si="5"/>
        <v>7018.4199999999992</v>
      </c>
    </row>
    <row r="51" spans="1:9" x14ac:dyDescent="0.25">
      <c r="A51">
        <v>36</v>
      </c>
      <c r="D51" s="13">
        <f t="shared" si="0"/>
        <v>36</v>
      </c>
      <c r="E51" s="14">
        <f>IF(D51&lt;=$E$7,IF(D51=0,$E$6,E50-F51),"")</f>
        <v>99377.931332740234</v>
      </c>
      <c r="F51" s="14">
        <f t="shared" si="2"/>
        <v>4263.4894212044819</v>
      </c>
      <c r="G51" s="14">
        <f t="shared" si="3"/>
        <v>2374.9401541340667</v>
      </c>
      <c r="H51" s="14">
        <f t="shared" si="4"/>
        <v>379.99042466145067</v>
      </c>
      <c r="I51" s="14">
        <f t="shared" si="5"/>
        <v>7018.4199999999992</v>
      </c>
    </row>
    <row r="52" spans="1:9" x14ac:dyDescent="0.25">
      <c r="A52">
        <v>37</v>
      </c>
      <c r="D52" s="13">
        <f t="shared" si="0"/>
        <v>37</v>
      </c>
      <c r="E52" s="14">
        <f t="shared" si="1"/>
        <v>95001.112537108012</v>
      </c>
      <c r="F52" s="14">
        <f t="shared" si="2"/>
        <v>4376.8187956322281</v>
      </c>
      <c r="G52" s="14">
        <f t="shared" si="3"/>
        <v>2277.2424175584233</v>
      </c>
      <c r="H52" s="14">
        <f t="shared" si="4"/>
        <v>364.35878680934775</v>
      </c>
      <c r="I52" s="14">
        <f t="shared" si="5"/>
        <v>7018.4199999999992</v>
      </c>
    </row>
    <row r="53" spans="1:9" x14ac:dyDescent="0.25">
      <c r="A53">
        <v>38</v>
      </c>
      <c r="D53" s="13">
        <f t="shared" si="0"/>
        <v>38</v>
      </c>
      <c r="E53" s="14">
        <f t="shared" si="1"/>
        <v>90507.951917423023</v>
      </c>
      <c r="F53" s="14">
        <f t="shared" si="2"/>
        <v>4493.1606196849953</v>
      </c>
      <c r="G53" s="14">
        <f t="shared" si="3"/>
        <v>2176.9477416508657</v>
      </c>
      <c r="H53" s="14">
        <f t="shared" si="4"/>
        <v>348.31163866413851</v>
      </c>
      <c r="I53" s="14">
        <f t="shared" si="5"/>
        <v>7018.4199999999992</v>
      </c>
    </row>
    <row r="54" spans="1:9" x14ac:dyDescent="0.25">
      <c r="A54">
        <v>39</v>
      </c>
      <c r="D54" s="13">
        <f t="shared" si="0"/>
        <v>39</v>
      </c>
      <c r="E54" s="14">
        <f t="shared" si="1"/>
        <v>85895.356949033012</v>
      </c>
      <c r="F54" s="14">
        <f t="shared" si="2"/>
        <v>4612.5949683900117</v>
      </c>
      <c r="G54" s="14">
        <f t="shared" si="3"/>
        <v>2073.9870962155064</v>
      </c>
      <c r="H54" s="14">
        <f t="shared" si="4"/>
        <v>331.83793539448101</v>
      </c>
      <c r="I54" s="14">
        <f t="shared" si="5"/>
        <v>7018.4199999999992</v>
      </c>
    </row>
    <row r="55" spans="1:9" x14ac:dyDescent="0.25">
      <c r="A55">
        <v>40</v>
      </c>
      <c r="D55" s="13">
        <f t="shared" si="0"/>
        <v>40</v>
      </c>
      <c r="E55" s="14">
        <f t="shared" si="1"/>
        <v>81160.152903754861</v>
      </c>
      <c r="F55" s="14">
        <f t="shared" si="2"/>
        <v>4735.2040452781466</v>
      </c>
      <c r="G55" s="14">
        <f t="shared" si="3"/>
        <v>1968.2896161395279</v>
      </c>
      <c r="H55" s="14">
        <f t="shared" si="4"/>
        <v>314.92633858232449</v>
      </c>
      <c r="I55" s="14">
        <f t="shared" si="5"/>
        <v>7018.4199999999992</v>
      </c>
    </row>
    <row r="56" spans="1:9" x14ac:dyDescent="0.25">
      <c r="A56">
        <v>41</v>
      </c>
      <c r="D56" s="13">
        <f t="shared" si="0"/>
        <v>41</v>
      </c>
      <c r="E56" s="14">
        <f t="shared" si="1"/>
        <v>76299.080664792418</v>
      </c>
      <c r="F56" s="14">
        <f t="shared" si="2"/>
        <v>4861.0722389624416</v>
      </c>
      <c r="G56" s="14">
        <f t="shared" si="3"/>
        <v>1859.7825526185841</v>
      </c>
      <c r="H56" s="14">
        <f t="shared" si="4"/>
        <v>297.56520841897344</v>
      </c>
      <c r="I56" s="14">
        <f t="shared" si="5"/>
        <v>7018.4199999999992</v>
      </c>
    </row>
    <row r="57" spans="1:9" x14ac:dyDescent="0.25">
      <c r="A57">
        <v>42</v>
      </c>
      <c r="D57" s="13">
        <f t="shared" si="0"/>
        <v>42</v>
      </c>
      <c r="E57" s="14">
        <f t="shared" si="1"/>
        <v>71308.794483571837</v>
      </c>
      <c r="F57" s="14">
        <f t="shared" si="2"/>
        <v>4990.2861812205792</v>
      </c>
      <c r="G57" s="14">
        <f t="shared" si="3"/>
        <v>1748.3912230857063</v>
      </c>
      <c r="H57" s="14">
        <f t="shared" si="4"/>
        <v>279.74259569371304</v>
      </c>
      <c r="I57" s="14">
        <f t="shared" si="5"/>
        <v>7018.4199999999992</v>
      </c>
    </row>
    <row r="58" spans="1:9" x14ac:dyDescent="0.25">
      <c r="A58">
        <v>43</v>
      </c>
      <c r="D58" s="13">
        <f t="shared" si="0"/>
        <v>43</v>
      </c>
      <c r="E58" s="14">
        <f t="shared" si="1"/>
        <v>66185.859676950568</v>
      </c>
      <c r="F58" s="14">
        <f t="shared" si="2"/>
        <v>5122.9348066212697</v>
      </c>
      <c r="G58" s="14">
        <f t="shared" si="3"/>
        <v>1634.0389598092495</v>
      </c>
      <c r="H58" s="14">
        <f t="shared" si="4"/>
        <v>261.44623356947994</v>
      </c>
      <c r="I58" s="14">
        <f t="shared" si="5"/>
        <v>7018.4199999999992</v>
      </c>
    </row>
    <row r="59" spans="1:9" x14ac:dyDescent="0.25">
      <c r="A59">
        <v>44</v>
      </c>
      <c r="D59" s="13">
        <f t="shared" si="0"/>
        <v>44</v>
      </c>
      <c r="E59" s="14">
        <f t="shared" si="1"/>
        <v>60926.750263214992</v>
      </c>
      <c r="F59" s="14">
        <f t="shared" si="2"/>
        <v>5259.1094137355749</v>
      </c>
      <c r="G59" s="14">
        <f t="shared" si="3"/>
        <v>1516.6470571245036</v>
      </c>
      <c r="H59" s="14">
        <f t="shared" si="4"/>
        <v>242.66352913992057</v>
      </c>
      <c r="I59" s="14">
        <f t="shared" si="5"/>
        <v>7018.4199999999992</v>
      </c>
    </row>
    <row r="60" spans="1:9" x14ac:dyDescent="0.25">
      <c r="A60">
        <v>45</v>
      </c>
      <c r="D60" s="13">
        <f t="shared" si="0"/>
        <v>45</v>
      </c>
      <c r="E60" s="14">
        <f t="shared" si="1"/>
        <v>55527.84653523966</v>
      </c>
      <c r="F60" s="14">
        <f t="shared" si="2"/>
        <v>5398.9037279753284</v>
      </c>
      <c r="G60" s="14">
        <f t="shared" si="3"/>
        <v>1396.1347172626467</v>
      </c>
      <c r="H60" s="14">
        <f t="shared" si="4"/>
        <v>223.38155476202348</v>
      </c>
      <c r="I60" s="14">
        <f t="shared" si="5"/>
        <v>7018.4199999999992</v>
      </c>
    </row>
    <row r="61" spans="1:9" x14ac:dyDescent="0.25">
      <c r="A61">
        <v>46</v>
      </c>
      <c r="D61" s="13">
        <f t="shared" si="0"/>
        <v>46</v>
      </c>
      <c r="E61" s="14">
        <f t="shared" si="1"/>
        <v>49985.432569137782</v>
      </c>
      <c r="F61" s="14">
        <f t="shared" si="2"/>
        <v>5542.4139661018771</v>
      </c>
      <c r="G61" s="14">
        <f t="shared" si="3"/>
        <v>1272.4189947397606</v>
      </c>
      <c r="H61" s="14">
        <f t="shared" si="4"/>
        <v>203.5870391583617</v>
      </c>
      <c r="I61" s="14">
        <f t="shared" si="5"/>
        <v>7018.4199999999992</v>
      </c>
    </row>
    <row r="62" spans="1:9" x14ac:dyDescent="0.25">
      <c r="A62">
        <v>47</v>
      </c>
      <c r="D62" s="13">
        <f t="shared" si="0"/>
        <v>47</v>
      </c>
      <c r="E62" s="14">
        <f t="shared" si="1"/>
        <v>44295.693666688232</v>
      </c>
      <c r="F62" s="14">
        <f t="shared" si="2"/>
        <v>5689.7389024495515</v>
      </c>
      <c r="G62" s="14">
        <f t="shared" si="3"/>
        <v>1145.4147392676277</v>
      </c>
      <c r="H62" s="14">
        <f t="shared" si="4"/>
        <v>183.26635828282045</v>
      </c>
      <c r="I62" s="14">
        <f t="shared" si="5"/>
        <v>7018.4199999999992</v>
      </c>
    </row>
    <row r="63" spans="1:9" x14ac:dyDescent="0.25">
      <c r="A63">
        <v>48</v>
      </c>
      <c r="D63" s="13">
        <f t="shared" si="0"/>
        <v>48</v>
      </c>
      <c r="E63" s="14">
        <f t="shared" si="1"/>
        <v>38454.713729778778</v>
      </c>
      <c r="F63" s="14">
        <f t="shared" si="2"/>
        <v>5840.9799369094544</v>
      </c>
      <c r="G63" s="14">
        <f t="shared" si="3"/>
        <v>1015.0345371470213</v>
      </c>
      <c r="H63" s="14">
        <f t="shared" si="4"/>
        <v>162.4055259435234</v>
      </c>
      <c r="I63" s="14">
        <f t="shared" si="5"/>
        <v>7018.4199999999992</v>
      </c>
    </row>
    <row r="64" spans="1:9" x14ac:dyDescent="0.25">
      <c r="A64">
        <v>49</v>
      </c>
      <c r="D64" s="13">
        <f t="shared" si="0"/>
        <v>49</v>
      </c>
      <c r="E64" s="14">
        <f t="shared" si="1"/>
        <v>32458.47256505843</v>
      </c>
      <c r="F64" s="14">
        <f t="shared" si="2"/>
        <v>5996.2411647203489</v>
      </c>
      <c r="G64" s="14">
        <f t="shared" si="3"/>
        <v>881.18865110314675</v>
      </c>
      <c r="H64" s="14">
        <f t="shared" si="4"/>
        <v>140.99018417650348</v>
      </c>
      <c r="I64" s="14">
        <f t="shared" si="5"/>
        <v>7018.4199999999992</v>
      </c>
    </row>
    <row r="65" spans="1:9" x14ac:dyDescent="0.25">
      <c r="A65">
        <v>50</v>
      </c>
      <c r="D65" s="13">
        <f t="shared" si="0"/>
        <v>50</v>
      </c>
      <c r="E65" s="14">
        <f t="shared" si="1"/>
        <v>26302.843116943754</v>
      </c>
      <c r="F65" s="14">
        <f t="shared" si="2"/>
        <v>6155.629448114677</v>
      </c>
      <c r="G65" s="14">
        <f t="shared" si="3"/>
        <v>743.78495852182948</v>
      </c>
      <c r="H65" s="14">
        <f t="shared" si="4"/>
        <v>119.00559336349272</v>
      </c>
      <c r="I65" s="14">
        <f t="shared" si="5"/>
        <v>7018.4199999999992</v>
      </c>
    </row>
    <row r="66" spans="1:9" x14ac:dyDescent="0.25">
      <c r="A66">
        <v>51</v>
      </c>
      <c r="D66" s="13">
        <f t="shared" si="0"/>
        <v>51</v>
      </c>
      <c r="E66" s="14">
        <f t="shared" si="1"/>
        <v>19983.588627074718</v>
      </c>
      <c r="F66" s="14">
        <f t="shared" si="2"/>
        <v>6319.2544898690358</v>
      </c>
      <c r="G66" s="14">
        <f t="shared" si="3"/>
        <v>602.72888804393369</v>
      </c>
      <c r="H66" s="14">
        <f t="shared" si="4"/>
        <v>96.436622087029392</v>
      </c>
      <c r="I66" s="14">
        <f t="shared" si="5"/>
        <v>7018.4199999999992</v>
      </c>
    </row>
    <row r="67" spans="1:9" x14ac:dyDescent="0.25">
      <c r="A67">
        <v>52</v>
      </c>
      <c r="D67" s="13">
        <f t="shared" si="0"/>
        <v>52</v>
      </c>
      <c r="E67" s="14">
        <f t="shared" si="1"/>
        <v>13496.359718264996</v>
      </c>
      <c r="F67" s="14">
        <f t="shared" si="2"/>
        <v>6487.2289088097223</v>
      </c>
      <c r="G67" s="14">
        <f t="shared" si="3"/>
        <v>457.92335447437637</v>
      </c>
      <c r="H67" s="14">
        <f t="shared" si="4"/>
        <v>73.267736715900227</v>
      </c>
      <c r="I67" s="14">
        <f t="shared" si="5"/>
        <v>7018.4199999999992</v>
      </c>
    </row>
    <row r="68" spans="1:9" x14ac:dyDescent="0.25">
      <c r="A68">
        <v>53</v>
      </c>
      <c r="D68" s="13">
        <f t="shared" si="0"/>
        <v>53</v>
      </c>
      <c r="E68" s="14">
        <f t="shared" si="1"/>
        <v>6836.6914009396778</v>
      </c>
      <c r="F68" s="14">
        <f t="shared" si="2"/>
        <v>6659.6683173253177</v>
      </c>
      <c r="G68" s="14">
        <f t="shared" si="3"/>
        <v>309.26869196093207</v>
      </c>
      <c r="H68" s="14">
        <f t="shared" si="4"/>
        <v>49.482990713749132</v>
      </c>
      <c r="I68" s="14">
        <f t="shared" si="5"/>
        <v>7018.4199999999992</v>
      </c>
    </row>
    <row r="69" spans="1:9" x14ac:dyDescent="0.25">
      <c r="A69">
        <v>54</v>
      </c>
      <c r="D69" s="13">
        <f t="shared" si="0"/>
        <v>54</v>
      </c>
      <c r="E69" s="14">
        <f t="shared" si="1"/>
        <v>1.3642420526593924E-11</v>
      </c>
      <c r="F69" s="14">
        <f t="shared" si="2"/>
        <v>6836.6914009396642</v>
      </c>
      <c r="G69" s="14">
        <f t="shared" si="3"/>
        <v>156.66258539684037</v>
      </c>
      <c r="H69" s="14">
        <f t="shared" si="4"/>
        <v>25.066013663494459</v>
      </c>
      <c r="I69" s="14">
        <f t="shared" si="5"/>
        <v>7018.4199999999992</v>
      </c>
    </row>
    <row r="70" spans="1:9" x14ac:dyDescent="0.25">
      <c r="A70">
        <v>55</v>
      </c>
      <c r="D70" s="13" t="str">
        <f t="shared" si="0"/>
        <v/>
      </c>
      <c r="E70" s="14" t="str">
        <f t="shared" si="1"/>
        <v/>
      </c>
      <c r="F70" s="14" t="str">
        <f t="shared" si="2"/>
        <v/>
      </c>
      <c r="G70" s="14" t="str">
        <f t="shared" si="3"/>
        <v/>
      </c>
      <c r="H70" s="14" t="str">
        <f t="shared" si="4"/>
        <v/>
      </c>
      <c r="I70" s="14" t="str">
        <f t="shared" si="5"/>
        <v/>
      </c>
    </row>
    <row r="71" spans="1:9" x14ac:dyDescent="0.25">
      <c r="A71">
        <v>56</v>
      </c>
      <c r="D71" s="13" t="str">
        <f t="shared" si="0"/>
        <v/>
      </c>
      <c r="E71" s="14" t="str">
        <f t="shared" si="1"/>
        <v/>
      </c>
      <c r="F71" s="14" t="str">
        <f t="shared" si="2"/>
        <v/>
      </c>
      <c r="G71" s="14" t="str">
        <f t="shared" si="3"/>
        <v/>
      </c>
      <c r="H71" s="14" t="str">
        <f t="shared" si="4"/>
        <v/>
      </c>
      <c r="I71" s="14" t="str">
        <f t="shared" si="5"/>
        <v/>
      </c>
    </row>
    <row r="72" spans="1:9" x14ac:dyDescent="0.25">
      <c r="A72">
        <v>57</v>
      </c>
      <c r="D72" s="13" t="str">
        <f t="shared" si="0"/>
        <v/>
      </c>
      <c r="E72" s="14" t="str">
        <f t="shared" si="1"/>
        <v/>
      </c>
      <c r="F72" s="14" t="str">
        <f t="shared" si="2"/>
        <v/>
      </c>
      <c r="G72" s="14" t="str">
        <f t="shared" si="3"/>
        <v/>
      </c>
      <c r="H72" s="14" t="str">
        <f t="shared" si="4"/>
        <v/>
      </c>
      <c r="I72" s="14" t="str">
        <f t="shared" si="5"/>
        <v/>
      </c>
    </row>
    <row r="73" spans="1:9" x14ac:dyDescent="0.25">
      <c r="A73">
        <v>58</v>
      </c>
      <c r="D73" s="13" t="str">
        <f t="shared" si="0"/>
        <v/>
      </c>
      <c r="E73" s="14" t="str">
        <f t="shared" si="1"/>
        <v/>
      </c>
      <c r="F73" s="14" t="str">
        <f t="shared" si="2"/>
        <v/>
      </c>
      <c r="G73" s="14" t="str">
        <f t="shared" si="3"/>
        <v/>
      </c>
      <c r="H73" s="14" t="str">
        <f t="shared" si="4"/>
        <v/>
      </c>
      <c r="I73" s="14" t="str">
        <f t="shared" si="5"/>
        <v/>
      </c>
    </row>
    <row r="74" spans="1:9" x14ac:dyDescent="0.25">
      <c r="A74">
        <v>59</v>
      </c>
      <c r="D74" s="13" t="str">
        <f t="shared" si="0"/>
        <v/>
      </c>
      <c r="E74" s="14" t="str">
        <f t="shared" si="1"/>
        <v/>
      </c>
      <c r="F74" s="14" t="str">
        <f t="shared" si="2"/>
        <v/>
      </c>
      <c r="G74" s="14" t="str">
        <f t="shared" si="3"/>
        <v/>
      </c>
      <c r="H74" s="14" t="str">
        <f t="shared" si="4"/>
        <v/>
      </c>
      <c r="I74" s="14" t="str">
        <f t="shared" si="5"/>
        <v/>
      </c>
    </row>
    <row r="75" spans="1:9" x14ac:dyDescent="0.25">
      <c r="A75">
        <v>60</v>
      </c>
      <c r="D75" s="13" t="str">
        <f t="shared" si="0"/>
        <v/>
      </c>
      <c r="E75" s="14" t="str">
        <f t="shared" si="1"/>
        <v/>
      </c>
      <c r="F75" s="14" t="str">
        <f t="shared" si="2"/>
        <v/>
      </c>
      <c r="G75" s="14" t="str">
        <f t="shared" si="3"/>
        <v/>
      </c>
      <c r="H75" s="14" t="str">
        <f t="shared" si="4"/>
        <v/>
      </c>
      <c r="I75" s="14" t="str">
        <f t="shared" si="5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>
      <formula1>$XFC$2:$XFC$5</formula1>
    </dataValidation>
    <dataValidation type="list" allowBlank="1" showInputMessage="1" showErrorMessage="1" sqref="E5">
      <formula1>"JUBILADO, PENSIONADO 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CREDIAPOYO-2.29%</vt:lpstr>
      <vt:lpstr>'CREDIAPOYO-2.29%'!Área_de_impresión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2025-05-27T15:48:43Z</cp:lastPrinted>
  <dcterms:created xsi:type="dcterms:W3CDTF">2022-04-20T18:00:31Z</dcterms:created>
  <dcterms:modified xsi:type="dcterms:W3CDTF">2025-07-08T21:33:37Z</dcterms:modified>
</cp:coreProperties>
</file>