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135"/>
  </bookViews>
  <sheets>
    <sheet name="3139-CREDITO NUEVO Y RENOVACION" sheetId="8" r:id="rId1"/>
    <sheet name="4241-TASA VIP" sheetId="11" r:id="rId2"/>
    <sheet name="4265-COMPRAS INTERCOMPAÑIAS" sheetId="13" r:id="rId3"/>
    <sheet name="2071-LQ3" sheetId="12" r:id="rId4"/>
  </sheets>
  <definedNames>
    <definedName name="_xlnm.Print_Area" localSheetId="3">'2071-LQ3'!$B$1:$K$76</definedName>
    <definedName name="_xlnm.Print_Area" localSheetId="0">'3139-CREDITO NUEVO Y RENOVACION'!$B$1:$K$76</definedName>
    <definedName name="_xlnm.Print_Area" localSheetId="1">'4241-TASA VIP'!$B$1:$K$76</definedName>
    <definedName name="_xlnm.Print_Area" localSheetId="2">'4265-COMPRAS INTERCOMPAÑIAS'!$B$1:$K$76</definedName>
  </definedNames>
  <calcPr calcId="152511"/>
</workbook>
</file>

<file path=xl/calcChain.xml><?xml version="1.0" encoding="utf-8"?>
<calcChain xmlns="http://schemas.openxmlformats.org/spreadsheetml/2006/main">
  <c r="D135" i="13" l="1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F15" i="13" s="1"/>
  <c r="J7" i="13"/>
  <c r="J6" i="13" s="1"/>
  <c r="E15" i="13" l="1"/>
  <c r="E8" i="13"/>
  <c r="I20" i="13" s="1"/>
  <c r="I107" i="13"/>
  <c r="I23" i="13"/>
  <c r="I39" i="13"/>
  <c r="G16" i="13"/>
  <c r="I33" i="13"/>
  <c r="I27" i="13"/>
  <c r="I82" i="13"/>
  <c r="I128" i="13"/>
  <c r="I135" i="13"/>
  <c r="I88" i="13"/>
  <c r="I99" i="13"/>
  <c r="I104" i="13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I122" i="12" s="1"/>
  <c r="D121" i="12"/>
  <c r="D120" i="12"/>
  <c r="D119" i="12"/>
  <c r="D118" i="12"/>
  <c r="D117" i="12"/>
  <c r="D116" i="12"/>
  <c r="D115" i="12"/>
  <c r="D114" i="12"/>
  <c r="I114" i="12" s="1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E15" i="12" s="1"/>
  <c r="J7" i="12"/>
  <c r="E8" i="12" s="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E15" i="11" s="1"/>
  <c r="J7" i="11"/>
  <c r="E8" i="11" s="1"/>
  <c r="I42" i="11" s="1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I84" i="13" l="1"/>
  <c r="I26" i="13"/>
  <c r="I72" i="13"/>
  <c r="I83" i="13"/>
  <c r="I24" i="13"/>
  <c r="I35" i="13"/>
  <c r="I28" i="13"/>
  <c r="I79" i="13"/>
  <c r="I78" i="13"/>
  <c r="I131" i="13"/>
  <c r="I112" i="13"/>
  <c r="I67" i="13"/>
  <c r="I69" i="13"/>
  <c r="I75" i="13"/>
  <c r="I103" i="13"/>
  <c r="I51" i="13"/>
  <c r="I21" i="13"/>
  <c r="I53" i="13"/>
  <c r="I59" i="13"/>
  <c r="I87" i="13"/>
  <c r="I115" i="13"/>
  <c r="I17" i="13"/>
  <c r="I132" i="13"/>
  <c r="I37" i="13"/>
  <c r="I43" i="13"/>
  <c r="I42" i="13"/>
  <c r="I100" i="13"/>
  <c r="I134" i="13"/>
  <c r="I130" i="13"/>
  <c r="I126" i="13"/>
  <c r="I122" i="13"/>
  <c r="I118" i="13"/>
  <c r="I114" i="13"/>
  <c r="I110" i="13"/>
  <c r="I113" i="13"/>
  <c r="I105" i="13"/>
  <c r="I89" i="13"/>
  <c r="I62" i="13"/>
  <c r="I46" i="13"/>
  <c r="I30" i="13"/>
  <c r="I106" i="13"/>
  <c r="I98" i="13"/>
  <c r="I129" i="13"/>
  <c r="I97" i="13"/>
  <c r="I18" i="13"/>
  <c r="I109" i="13"/>
  <c r="I93" i="13"/>
  <c r="I81" i="13"/>
  <c r="I77" i="13"/>
  <c r="I70" i="13"/>
  <c r="I54" i="13"/>
  <c r="I45" i="13"/>
  <c r="I133" i="13"/>
  <c r="I102" i="13"/>
  <c r="I86" i="13"/>
  <c r="I61" i="13"/>
  <c r="I29" i="13"/>
  <c r="I22" i="13"/>
  <c r="I125" i="13"/>
  <c r="I90" i="13"/>
  <c r="I121" i="13"/>
  <c r="I101" i="13"/>
  <c r="I85" i="13"/>
  <c r="I73" i="13"/>
  <c r="I66" i="13"/>
  <c r="I57" i="13"/>
  <c r="I50" i="13"/>
  <c r="I41" i="13"/>
  <c r="I34" i="13"/>
  <c r="I25" i="13"/>
  <c r="I19" i="13"/>
  <c r="E9" i="13"/>
  <c r="I38" i="13"/>
  <c r="I117" i="13"/>
  <c r="I94" i="13"/>
  <c r="I111" i="13"/>
  <c r="I56" i="13"/>
  <c r="I49" i="13"/>
  <c r="I80" i="13"/>
  <c r="I76" i="13"/>
  <c r="I31" i="13"/>
  <c r="H16" i="13"/>
  <c r="I74" i="13"/>
  <c r="I127" i="13"/>
  <c r="I71" i="13"/>
  <c r="I55" i="13"/>
  <c r="I32" i="13"/>
  <c r="I47" i="13"/>
  <c r="I124" i="13"/>
  <c r="I92" i="13"/>
  <c r="I123" i="13"/>
  <c r="I40" i="13"/>
  <c r="I68" i="13"/>
  <c r="I52" i="13"/>
  <c r="I36" i="13"/>
  <c r="I65" i="13"/>
  <c r="I120" i="13"/>
  <c r="I95" i="13"/>
  <c r="I91" i="13"/>
  <c r="I60" i="13"/>
  <c r="I108" i="13"/>
  <c r="I58" i="13"/>
  <c r="I96" i="13"/>
  <c r="I44" i="13"/>
  <c r="I64" i="13"/>
  <c r="I48" i="13"/>
  <c r="I116" i="13"/>
  <c r="I63" i="13"/>
  <c r="I119" i="13"/>
  <c r="I16" i="13"/>
  <c r="I117" i="11"/>
  <c r="I130" i="12"/>
  <c r="I131" i="12"/>
  <c r="I126" i="12"/>
  <c r="I134" i="12"/>
  <c r="I127" i="12"/>
  <c r="I135" i="12"/>
  <c r="I115" i="12"/>
  <c r="I123" i="12"/>
  <c r="I118" i="12"/>
  <c r="I119" i="12"/>
  <c r="F15" i="12"/>
  <c r="J6" i="12"/>
  <c r="G16" i="12" s="1"/>
  <c r="H16" i="12" s="1"/>
  <c r="I17" i="12"/>
  <c r="I108" i="12"/>
  <c r="I20" i="12"/>
  <c r="I19" i="12"/>
  <c r="I71" i="12"/>
  <c r="I64" i="12"/>
  <c r="I55" i="12"/>
  <c r="I48" i="12"/>
  <c r="I39" i="12"/>
  <c r="I32" i="12"/>
  <c r="I23" i="12"/>
  <c r="I16" i="12"/>
  <c r="I103" i="12"/>
  <c r="I83" i="12"/>
  <c r="I75" i="12"/>
  <c r="I68" i="12"/>
  <c r="I36" i="12"/>
  <c r="I27" i="12"/>
  <c r="I87" i="12"/>
  <c r="I52" i="12"/>
  <c r="I43" i="12"/>
  <c r="I99" i="12"/>
  <c r="I91" i="12"/>
  <c r="I79" i="12"/>
  <c r="I59" i="12"/>
  <c r="E9" i="12"/>
  <c r="I95" i="12"/>
  <c r="I21" i="12"/>
  <c r="I31" i="12"/>
  <c r="I47" i="12"/>
  <c r="I63" i="12"/>
  <c r="I24" i="12"/>
  <c r="I40" i="12"/>
  <c r="I56" i="12"/>
  <c r="I72" i="12"/>
  <c r="I82" i="12"/>
  <c r="I90" i="12"/>
  <c r="I102" i="12"/>
  <c r="I109" i="12"/>
  <c r="I30" i="12"/>
  <c r="I37" i="12"/>
  <c r="I46" i="12"/>
  <c r="I53" i="12"/>
  <c r="I62" i="12"/>
  <c r="I69" i="12"/>
  <c r="I86" i="12"/>
  <c r="I18" i="12"/>
  <c r="I110" i="12"/>
  <c r="I112" i="12"/>
  <c r="I120" i="12"/>
  <c r="I128" i="12"/>
  <c r="I78" i="12"/>
  <c r="I98" i="12"/>
  <c r="I25" i="12"/>
  <c r="I34" i="12"/>
  <c r="I41" i="12"/>
  <c r="I50" i="12"/>
  <c r="I57" i="12"/>
  <c r="I66" i="12"/>
  <c r="I73" i="12"/>
  <c r="I76" i="12"/>
  <c r="I80" i="12"/>
  <c r="I84" i="12"/>
  <c r="I88" i="12"/>
  <c r="I92" i="12"/>
  <c r="I96" i="12"/>
  <c r="I100" i="12"/>
  <c r="I104" i="12"/>
  <c r="I107" i="12"/>
  <c r="I113" i="12"/>
  <c r="I121" i="12"/>
  <c r="I129" i="12"/>
  <c r="I94" i="12"/>
  <c r="I28" i="12"/>
  <c r="I35" i="12"/>
  <c r="I44" i="12"/>
  <c r="I51" i="12"/>
  <c r="I60" i="12"/>
  <c r="I67" i="12"/>
  <c r="I77" i="12"/>
  <c r="I81" i="12"/>
  <c r="I85" i="12"/>
  <c r="I89" i="12"/>
  <c r="I93" i="12"/>
  <c r="I97" i="12"/>
  <c r="I101" i="12"/>
  <c r="I105" i="12"/>
  <c r="I22" i="12"/>
  <c r="I29" i="12"/>
  <c r="I38" i="12"/>
  <c r="I45" i="12"/>
  <c r="I54" i="12"/>
  <c r="I61" i="12"/>
  <c r="I70" i="12"/>
  <c r="I111" i="12"/>
  <c r="I116" i="12"/>
  <c r="I124" i="12"/>
  <c r="I132" i="12"/>
  <c r="I26" i="12"/>
  <c r="I33" i="12"/>
  <c r="I42" i="12"/>
  <c r="I49" i="12"/>
  <c r="I58" i="12"/>
  <c r="I65" i="12"/>
  <c r="I74" i="12"/>
  <c r="I106" i="12"/>
  <c r="I117" i="12"/>
  <c r="I125" i="12"/>
  <c r="I133" i="12"/>
  <c r="I115" i="11"/>
  <c r="I113" i="11"/>
  <c r="I133" i="11"/>
  <c r="I125" i="11"/>
  <c r="I131" i="11"/>
  <c r="I121" i="11"/>
  <c r="I127" i="11"/>
  <c r="I123" i="11"/>
  <c r="F15" i="11"/>
  <c r="I129" i="11"/>
  <c r="I119" i="11"/>
  <c r="I135" i="11"/>
  <c r="I25" i="11"/>
  <c r="I66" i="11"/>
  <c r="I98" i="11"/>
  <c r="I22" i="11"/>
  <c r="I45" i="11"/>
  <c r="I58" i="11"/>
  <c r="I27" i="11"/>
  <c r="I90" i="11"/>
  <c r="I52" i="11"/>
  <c r="I47" i="11"/>
  <c r="I83" i="11"/>
  <c r="I60" i="11"/>
  <c r="I23" i="11"/>
  <c r="I29" i="11"/>
  <c r="I26" i="11"/>
  <c r="I109" i="11"/>
  <c r="I91" i="11"/>
  <c r="I89" i="11"/>
  <c r="I74" i="11"/>
  <c r="I59" i="11"/>
  <c r="I57" i="11"/>
  <c r="I37" i="11"/>
  <c r="I31" i="11"/>
  <c r="I94" i="11"/>
  <c r="I79" i="11"/>
  <c r="I77" i="11"/>
  <c r="I62" i="11"/>
  <c r="I34" i="11"/>
  <c r="I99" i="11"/>
  <c r="I97" i="11"/>
  <c r="I82" i="11"/>
  <c r="I67" i="11"/>
  <c r="I65" i="11"/>
  <c r="I46" i="11"/>
  <c r="I43" i="11"/>
  <c r="E9" i="11"/>
  <c r="I101" i="11"/>
  <c r="I69" i="11"/>
  <c r="I85" i="11"/>
  <c r="I38" i="11"/>
  <c r="I35" i="11"/>
  <c r="I73" i="11"/>
  <c r="I86" i="11"/>
  <c r="I71" i="11"/>
  <c r="I105" i="11"/>
  <c r="I95" i="11"/>
  <c r="I93" i="11"/>
  <c r="I78" i="11"/>
  <c r="I63" i="11"/>
  <c r="I61" i="11"/>
  <c r="I81" i="11"/>
  <c r="I33" i="11"/>
  <c r="I21" i="11"/>
  <c r="I17" i="11"/>
  <c r="I107" i="11"/>
  <c r="I103" i="11"/>
  <c r="I18" i="11"/>
  <c r="I49" i="11"/>
  <c r="I55" i="11"/>
  <c r="I19" i="11"/>
  <c r="I30" i="11"/>
  <c r="I39" i="11"/>
  <c r="I50" i="11"/>
  <c r="I92" i="11"/>
  <c r="I40" i="11"/>
  <c r="I72" i="11"/>
  <c r="I104" i="11"/>
  <c r="I108" i="11"/>
  <c r="I124" i="11"/>
  <c r="J6" i="11"/>
  <c r="G16" i="11" s="1"/>
  <c r="I28" i="11"/>
  <c r="I53" i="11"/>
  <c r="I84" i="11"/>
  <c r="I134" i="11"/>
  <c r="I16" i="11"/>
  <c r="I48" i="11"/>
  <c r="I64" i="11"/>
  <c r="I75" i="11"/>
  <c r="I96" i="11"/>
  <c r="I106" i="11"/>
  <c r="I122" i="11"/>
  <c r="I132" i="11"/>
  <c r="I20" i="11"/>
  <c r="I41" i="11"/>
  <c r="I36" i="11"/>
  <c r="I70" i="11"/>
  <c r="I76" i="11"/>
  <c r="I87" i="11"/>
  <c r="I102" i="11"/>
  <c r="I120" i="11"/>
  <c r="I126" i="11"/>
  <c r="I24" i="11"/>
  <c r="I56" i="11"/>
  <c r="I88" i="11"/>
  <c r="I111" i="11"/>
  <c r="I116" i="11"/>
  <c r="I130" i="11"/>
  <c r="I110" i="11"/>
  <c r="I68" i="11"/>
  <c r="I100" i="11"/>
  <c r="I112" i="11"/>
  <c r="I118" i="11"/>
  <c r="I128" i="11"/>
  <c r="I44" i="11"/>
  <c r="I32" i="11"/>
  <c r="I51" i="11"/>
  <c r="I54" i="11"/>
  <c r="I80" i="11"/>
  <c r="I114" i="11"/>
  <c r="J7" i="8"/>
  <c r="I13" i="13" l="1"/>
  <c r="F16" i="13"/>
  <c r="F16" i="12"/>
  <c r="E16" i="12" s="1"/>
  <c r="G17" i="12" s="1"/>
  <c r="I13" i="12"/>
  <c r="H16" i="11"/>
  <c r="I13" i="11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E16" i="13" l="1"/>
  <c r="H17" i="12"/>
  <c r="F17" i="12" s="1"/>
  <c r="E17" i="12" s="1"/>
  <c r="G18" i="12" s="1"/>
  <c r="F16" i="11"/>
  <c r="E8" i="8"/>
  <c r="G17" i="13" l="1"/>
  <c r="H18" i="12"/>
  <c r="F18" i="12" s="1"/>
  <c r="E16" i="11"/>
  <c r="I134" i="8"/>
  <c r="I112" i="8"/>
  <c r="I128" i="8"/>
  <c r="I118" i="8"/>
  <c r="I116" i="8"/>
  <c r="I132" i="8"/>
  <c r="I135" i="8"/>
  <c r="I123" i="8"/>
  <c r="I120" i="8"/>
  <c r="I124" i="8"/>
  <c r="I129" i="8"/>
  <c r="I122" i="8"/>
  <c r="I131" i="8"/>
  <c r="I113" i="8"/>
  <c r="I127" i="8"/>
  <c r="I133" i="8"/>
  <c r="I125" i="8"/>
  <c r="I114" i="8"/>
  <c r="I130" i="8"/>
  <c r="I117" i="8"/>
  <c r="I126" i="8"/>
  <c r="I121" i="8"/>
  <c r="I115" i="8"/>
  <c r="I119" i="8"/>
  <c r="E9" i="8"/>
  <c r="I82" i="8"/>
  <c r="I86" i="8"/>
  <c r="I110" i="8"/>
  <c r="I78" i="8"/>
  <c r="I87" i="8"/>
  <c r="I102" i="8"/>
  <c r="I77" i="8"/>
  <c r="I101" i="8"/>
  <c r="I106" i="8"/>
  <c r="I85" i="8"/>
  <c r="I79" i="8"/>
  <c r="I80" i="8"/>
  <c r="I88" i="8"/>
  <c r="I83" i="8"/>
  <c r="I107" i="8"/>
  <c r="I104" i="8"/>
  <c r="I76" i="8"/>
  <c r="I105" i="8"/>
  <c r="I99" i="8"/>
  <c r="I103" i="8"/>
  <c r="I89" i="8"/>
  <c r="I93" i="8"/>
  <c r="I95" i="8"/>
  <c r="I109" i="8"/>
  <c r="I98" i="8"/>
  <c r="I100" i="8"/>
  <c r="I84" i="8"/>
  <c r="I91" i="8"/>
  <c r="I81" i="8"/>
  <c r="I111" i="8"/>
  <c r="I94" i="8"/>
  <c r="I92" i="8"/>
  <c r="I90" i="8"/>
  <c r="I108" i="8"/>
  <c r="I96" i="8"/>
  <c r="I97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H17" i="13" l="1"/>
  <c r="F17" i="13" s="1"/>
  <c r="E18" i="12"/>
  <c r="G17" i="11"/>
  <c r="F15" i="8"/>
  <c r="E17" i="13" l="1"/>
  <c r="G19" i="12"/>
  <c r="H17" i="11"/>
  <c r="F17" i="11" s="1"/>
  <c r="J6" i="8"/>
  <c r="G18" i="13" l="1"/>
  <c r="H19" i="12"/>
  <c r="E17" i="11"/>
  <c r="G16" i="8"/>
  <c r="H16" i="8" s="1"/>
  <c r="I65" i="8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H18" i="13" l="1"/>
  <c r="F19" i="12"/>
  <c r="E19" i="12" s="1"/>
  <c r="G18" i="11"/>
  <c r="I13" i="8"/>
  <c r="F18" i="13" l="1"/>
  <c r="G20" i="12"/>
  <c r="H18" i="11"/>
  <c r="F18" i="11" s="1"/>
  <c r="F16" i="8"/>
  <c r="E16" i="8" s="1"/>
  <c r="E18" i="13" l="1"/>
  <c r="H20" i="12"/>
  <c r="F20" i="12" s="1"/>
  <c r="E20" i="12" s="1"/>
  <c r="E18" i="11"/>
  <c r="G17" i="8"/>
  <c r="H17" i="8" s="1"/>
  <c r="F17" i="8" s="1"/>
  <c r="G19" i="13" l="1"/>
  <c r="G21" i="12"/>
  <c r="G19" i="11"/>
  <c r="E17" i="8"/>
  <c r="H19" i="13" l="1"/>
  <c r="F19" i="13" s="1"/>
  <c r="E19" i="13" s="1"/>
  <c r="H21" i="12"/>
  <c r="F21" i="12" s="1"/>
  <c r="E21" i="12" s="1"/>
  <c r="H19" i="11"/>
  <c r="F19" i="11" s="1"/>
  <c r="E19" i="11" s="1"/>
  <c r="G18" i="8"/>
  <c r="H18" i="8" s="1"/>
  <c r="F18" i="8" s="1"/>
  <c r="G20" i="13" l="1"/>
  <c r="G22" i="12"/>
  <c r="G20" i="11"/>
  <c r="E18" i="8"/>
  <c r="H20" i="13" l="1"/>
  <c r="F20" i="13"/>
  <c r="E20" i="13" s="1"/>
  <c r="H22" i="12"/>
  <c r="F22" i="12" s="1"/>
  <c r="E22" i="12" s="1"/>
  <c r="H20" i="11"/>
  <c r="F20" i="11" s="1"/>
  <c r="E20" i="11" s="1"/>
  <c r="G19" i="8"/>
  <c r="H19" i="8" s="1"/>
  <c r="F19" i="8" s="1"/>
  <c r="G21" i="13" l="1"/>
  <c r="G23" i="12"/>
  <c r="G21" i="11"/>
  <c r="E19" i="8"/>
  <c r="H21" i="13" l="1"/>
  <c r="F21" i="13" s="1"/>
  <c r="E21" i="13" s="1"/>
  <c r="H23" i="12"/>
  <c r="F23" i="12" s="1"/>
  <c r="E23" i="12" s="1"/>
  <c r="H21" i="11"/>
  <c r="F21" i="11" s="1"/>
  <c r="E21" i="11" s="1"/>
  <c r="G20" i="8"/>
  <c r="H20" i="8" s="1"/>
  <c r="F20" i="8" s="1"/>
  <c r="G22" i="13" l="1"/>
  <c r="G24" i="12"/>
  <c r="G22" i="11"/>
  <c r="E20" i="8"/>
  <c r="H22" i="13" l="1"/>
  <c r="F22" i="13"/>
  <c r="E22" i="13" s="1"/>
  <c r="H24" i="12"/>
  <c r="F24" i="12" s="1"/>
  <c r="E24" i="12" s="1"/>
  <c r="H22" i="11"/>
  <c r="F22" i="11" s="1"/>
  <c r="E22" i="11" s="1"/>
  <c r="G21" i="8"/>
  <c r="H21" i="8" s="1"/>
  <c r="F21" i="8" s="1"/>
  <c r="E21" i="8" s="1"/>
  <c r="G23" i="13" l="1"/>
  <c r="G25" i="12"/>
  <c r="G23" i="11"/>
  <c r="G22" i="8"/>
  <c r="H22" i="8" s="1"/>
  <c r="F22" i="8" s="1"/>
  <c r="E22" i="8" s="1"/>
  <c r="H23" i="13" l="1"/>
  <c r="F23" i="13" s="1"/>
  <c r="E23" i="13" s="1"/>
  <c r="H25" i="12"/>
  <c r="F25" i="12" s="1"/>
  <c r="E25" i="12" s="1"/>
  <c r="H23" i="11"/>
  <c r="F23" i="11" s="1"/>
  <c r="E23" i="11" s="1"/>
  <c r="G23" i="8"/>
  <c r="H23" i="8" s="1"/>
  <c r="F23" i="8" s="1"/>
  <c r="E23" i="8" s="1"/>
  <c r="G24" i="13" l="1"/>
  <c r="G26" i="12"/>
  <c r="G24" i="11"/>
  <c r="G24" i="8"/>
  <c r="H24" i="8" s="1"/>
  <c r="F24" i="8" s="1"/>
  <c r="E24" i="8" s="1"/>
  <c r="H24" i="13" l="1"/>
  <c r="F24" i="13"/>
  <c r="E24" i="13" s="1"/>
  <c r="H26" i="12"/>
  <c r="F26" i="12" s="1"/>
  <c r="E26" i="12" s="1"/>
  <c r="H24" i="11"/>
  <c r="F24" i="11" s="1"/>
  <c r="E24" i="11" s="1"/>
  <c r="G25" i="8"/>
  <c r="H25" i="8" s="1"/>
  <c r="F25" i="8" s="1"/>
  <c r="E25" i="8" s="1"/>
  <c r="G25" i="13" l="1"/>
  <c r="G27" i="12"/>
  <c r="G25" i="11"/>
  <c r="G26" i="8"/>
  <c r="H26" i="8" s="1"/>
  <c r="F26" i="8" s="1"/>
  <c r="E26" i="8" s="1"/>
  <c r="H25" i="13" l="1"/>
  <c r="F25" i="13"/>
  <c r="E25" i="13" s="1"/>
  <c r="H27" i="12"/>
  <c r="F27" i="12" s="1"/>
  <c r="E27" i="12" s="1"/>
  <c r="H25" i="11"/>
  <c r="F25" i="11" s="1"/>
  <c r="E25" i="11" s="1"/>
  <c r="G27" i="8"/>
  <c r="H27" i="8" s="1"/>
  <c r="F27" i="8" s="1"/>
  <c r="E27" i="8" s="1"/>
  <c r="G26" i="13" l="1"/>
  <c r="G28" i="12"/>
  <c r="G26" i="11"/>
  <c r="G28" i="8"/>
  <c r="H28" i="8" s="1"/>
  <c r="F28" i="8" s="1"/>
  <c r="E28" i="8" s="1"/>
  <c r="H26" i="13" l="1"/>
  <c r="F26" i="13"/>
  <c r="E26" i="13" s="1"/>
  <c r="H28" i="12"/>
  <c r="F28" i="12" s="1"/>
  <c r="E28" i="12" s="1"/>
  <c r="H26" i="11"/>
  <c r="F26" i="11" s="1"/>
  <c r="E26" i="11" s="1"/>
  <c r="G29" i="8"/>
  <c r="H29" i="8" s="1"/>
  <c r="F29" i="8" s="1"/>
  <c r="E29" i="8" s="1"/>
  <c r="G27" i="13" l="1"/>
  <c r="G29" i="12"/>
  <c r="G27" i="11"/>
  <c r="G30" i="8"/>
  <c r="H30" i="8" s="1"/>
  <c r="F30" i="8" s="1"/>
  <c r="E30" i="8" s="1"/>
  <c r="H27" i="13" l="1"/>
  <c r="F27" i="13" s="1"/>
  <c r="E27" i="13" s="1"/>
  <c r="H29" i="12"/>
  <c r="F29" i="12" s="1"/>
  <c r="E29" i="12" s="1"/>
  <c r="H27" i="11"/>
  <c r="F27" i="11" s="1"/>
  <c r="E27" i="11" s="1"/>
  <c r="G31" i="8"/>
  <c r="H31" i="8" s="1"/>
  <c r="F31" i="8" s="1"/>
  <c r="E31" i="8" s="1"/>
  <c r="G28" i="13" l="1"/>
  <c r="G30" i="12"/>
  <c r="G28" i="11"/>
  <c r="G32" i="8"/>
  <c r="H32" i="8" s="1"/>
  <c r="F32" i="8" s="1"/>
  <c r="E32" i="8" s="1"/>
  <c r="H28" i="13" l="1"/>
  <c r="F28" i="13"/>
  <c r="E28" i="13" s="1"/>
  <c r="H30" i="12"/>
  <c r="F30" i="12" s="1"/>
  <c r="E30" i="12" s="1"/>
  <c r="H28" i="11"/>
  <c r="F28" i="11" s="1"/>
  <c r="E28" i="11" s="1"/>
  <c r="G33" i="8"/>
  <c r="H33" i="8" s="1"/>
  <c r="F33" i="8" s="1"/>
  <c r="E33" i="8" s="1"/>
  <c r="G29" i="13" l="1"/>
  <c r="G31" i="12"/>
  <c r="G29" i="11"/>
  <c r="G34" i="8"/>
  <c r="H34" i="8" s="1"/>
  <c r="F34" i="8" s="1"/>
  <c r="E34" i="8" s="1"/>
  <c r="H29" i="13" l="1"/>
  <c r="F29" i="13" s="1"/>
  <c r="E29" i="13" s="1"/>
  <c r="H31" i="12"/>
  <c r="F31" i="12" s="1"/>
  <c r="E31" i="12" s="1"/>
  <c r="H29" i="11"/>
  <c r="F29" i="11" s="1"/>
  <c r="E29" i="11" s="1"/>
  <c r="G35" i="8"/>
  <c r="H35" i="8" s="1"/>
  <c r="F35" i="8" s="1"/>
  <c r="E35" i="8" s="1"/>
  <c r="G30" i="13" l="1"/>
  <c r="G32" i="12"/>
  <c r="G30" i="11"/>
  <c r="G36" i="8"/>
  <c r="H36" i="8" s="1"/>
  <c r="F36" i="8" s="1"/>
  <c r="E36" i="8" s="1"/>
  <c r="H30" i="13" l="1"/>
  <c r="F30" i="13"/>
  <c r="E30" i="13" s="1"/>
  <c r="H32" i="12"/>
  <c r="F32" i="12" s="1"/>
  <c r="E32" i="12" s="1"/>
  <c r="H30" i="11"/>
  <c r="F30" i="11" s="1"/>
  <c r="E30" i="11" s="1"/>
  <c r="G37" i="8"/>
  <c r="H37" i="8" s="1"/>
  <c r="F37" i="8" s="1"/>
  <c r="E37" i="8" s="1"/>
  <c r="G31" i="13" l="1"/>
  <c r="G33" i="12"/>
  <c r="G31" i="11"/>
  <c r="G38" i="8"/>
  <c r="H38" i="8" s="1"/>
  <c r="F38" i="8" s="1"/>
  <c r="E38" i="8" s="1"/>
  <c r="H31" i="13" l="1"/>
  <c r="F31" i="13" s="1"/>
  <c r="E31" i="13" s="1"/>
  <c r="H33" i="12"/>
  <c r="F33" i="12" s="1"/>
  <c r="E33" i="12" s="1"/>
  <c r="H31" i="11"/>
  <c r="F31" i="11" s="1"/>
  <c r="E31" i="11" s="1"/>
  <c r="G39" i="8"/>
  <c r="H39" i="8" s="1"/>
  <c r="F39" i="8" s="1"/>
  <c r="E39" i="8" s="1"/>
  <c r="G32" i="13" l="1"/>
  <c r="G34" i="12"/>
  <c r="G32" i="11"/>
  <c r="G40" i="8"/>
  <c r="H40" i="8" s="1"/>
  <c r="F40" i="8" s="1"/>
  <c r="E40" i="8" s="1"/>
  <c r="H32" i="13" l="1"/>
  <c r="F32" i="13"/>
  <c r="E32" i="13" s="1"/>
  <c r="H34" i="12"/>
  <c r="F34" i="12" s="1"/>
  <c r="E34" i="12" s="1"/>
  <c r="H32" i="11"/>
  <c r="F32" i="11" s="1"/>
  <c r="E32" i="11" s="1"/>
  <c r="G41" i="8"/>
  <c r="H41" i="8" s="1"/>
  <c r="F41" i="8" s="1"/>
  <c r="E41" i="8" s="1"/>
  <c r="G33" i="13" l="1"/>
  <c r="G35" i="12"/>
  <c r="G33" i="11"/>
  <c r="G42" i="8"/>
  <c r="H42" i="8" s="1"/>
  <c r="F42" i="8" s="1"/>
  <c r="E42" i="8" s="1"/>
  <c r="H33" i="13" l="1"/>
  <c r="F33" i="13"/>
  <c r="E33" i="13" s="1"/>
  <c r="H35" i="12"/>
  <c r="F35" i="12" s="1"/>
  <c r="E35" i="12" s="1"/>
  <c r="H33" i="11"/>
  <c r="F33" i="11" s="1"/>
  <c r="E33" i="11" s="1"/>
  <c r="G43" i="8"/>
  <c r="H43" i="8" s="1"/>
  <c r="F43" i="8" s="1"/>
  <c r="E43" i="8" s="1"/>
  <c r="G34" i="13" l="1"/>
  <c r="G36" i="12"/>
  <c r="G34" i="11"/>
  <c r="G44" i="8"/>
  <c r="H44" i="8" s="1"/>
  <c r="F44" i="8" s="1"/>
  <c r="E44" i="8" s="1"/>
  <c r="H34" i="13" l="1"/>
  <c r="F34" i="13" s="1"/>
  <c r="E34" i="13" s="1"/>
  <c r="H36" i="12"/>
  <c r="F36" i="12" s="1"/>
  <c r="E36" i="12" s="1"/>
  <c r="H34" i="11"/>
  <c r="F34" i="11" s="1"/>
  <c r="E34" i="11" s="1"/>
  <c r="G45" i="8"/>
  <c r="H45" i="8" s="1"/>
  <c r="F45" i="8" s="1"/>
  <c r="E45" i="8" s="1"/>
  <c r="G35" i="13" l="1"/>
  <c r="G37" i="12"/>
  <c r="G35" i="11"/>
  <c r="G46" i="8"/>
  <c r="H46" i="8" s="1"/>
  <c r="F46" i="8" s="1"/>
  <c r="E46" i="8" s="1"/>
  <c r="H35" i="13" l="1"/>
  <c r="F35" i="13"/>
  <c r="E35" i="13" s="1"/>
  <c r="H37" i="12"/>
  <c r="F37" i="12" s="1"/>
  <c r="E37" i="12" s="1"/>
  <c r="H35" i="11"/>
  <c r="F35" i="11" s="1"/>
  <c r="E35" i="11" s="1"/>
  <c r="G47" i="8"/>
  <c r="H47" i="8" s="1"/>
  <c r="F47" i="8" s="1"/>
  <c r="E47" i="8" s="1"/>
  <c r="G36" i="13" l="1"/>
  <c r="G38" i="12"/>
  <c r="G36" i="11"/>
  <c r="G48" i="8"/>
  <c r="H48" i="8" s="1"/>
  <c r="F48" i="8" s="1"/>
  <c r="E48" i="8" s="1"/>
  <c r="H36" i="13" l="1"/>
  <c r="F36" i="13"/>
  <c r="E36" i="13" s="1"/>
  <c r="H38" i="12"/>
  <c r="F38" i="12" s="1"/>
  <c r="E38" i="12" s="1"/>
  <c r="H36" i="11"/>
  <c r="F36" i="11" s="1"/>
  <c r="E36" i="11" s="1"/>
  <c r="G49" i="8"/>
  <c r="H49" i="8" s="1"/>
  <c r="F49" i="8" s="1"/>
  <c r="E49" i="8" s="1"/>
  <c r="G37" i="13" l="1"/>
  <c r="G39" i="12"/>
  <c r="G37" i="11"/>
  <c r="G50" i="8"/>
  <c r="H50" i="8" s="1"/>
  <c r="H37" i="13" l="1"/>
  <c r="F37" i="13"/>
  <c r="E37" i="13" s="1"/>
  <c r="H39" i="12"/>
  <c r="F39" i="12"/>
  <c r="E39" i="12" s="1"/>
  <c r="H37" i="11"/>
  <c r="F37" i="11" s="1"/>
  <c r="E37" i="11" s="1"/>
  <c r="F50" i="8"/>
  <c r="E50" i="8" s="1"/>
  <c r="G51" i="8" s="1"/>
  <c r="H51" i="8" s="1"/>
  <c r="G38" i="13" l="1"/>
  <c r="G40" i="12"/>
  <c r="G38" i="11"/>
  <c r="F51" i="8"/>
  <c r="E51" i="8" s="1"/>
  <c r="G52" i="8" s="1"/>
  <c r="H38" i="13" l="1"/>
  <c r="F38" i="13"/>
  <c r="E38" i="13" s="1"/>
  <c r="H40" i="12"/>
  <c r="F40" i="12" s="1"/>
  <c r="E40" i="12" s="1"/>
  <c r="H38" i="11"/>
  <c r="F38" i="11" s="1"/>
  <c r="E38" i="11" s="1"/>
  <c r="H52" i="8"/>
  <c r="F52" i="8" s="1"/>
  <c r="E52" i="8" s="1"/>
  <c r="G53" i="8" s="1"/>
  <c r="G39" i="13" l="1"/>
  <c r="G41" i="12"/>
  <c r="G39" i="11"/>
  <c r="H53" i="8"/>
  <c r="F53" i="8" s="1"/>
  <c r="E53" i="8" s="1"/>
  <c r="G54" i="8" s="1"/>
  <c r="H39" i="13" l="1"/>
  <c r="F39" i="13"/>
  <c r="E39" i="13" s="1"/>
  <c r="H41" i="12"/>
  <c r="F41" i="12" s="1"/>
  <c r="E41" i="12" s="1"/>
  <c r="H39" i="11"/>
  <c r="F39" i="11" s="1"/>
  <c r="E39" i="11" s="1"/>
  <c r="H54" i="8"/>
  <c r="F54" i="8" s="1"/>
  <c r="E54" i="8" s="1"/>
  <c r="G55" i="8" s="1"/>
  <c r="G40" i="13" l="1"/>
  <c r="G42" i="12"/>
  <c r="G40" i="11"/>
  <c r="H55" i="8"/>
  <c r="F55" i="8" s="1"/>
  <c r="E55" i="8" s="1"/>
  <c r="G56" i="8" s="1"/>
  <c r="H40" i="13" l="1"/>
  <c r="F40" i="13"/>
  <c r="E40" i="13" s="1"/>
  <c r="H42" i="12"/>
  <c r="F42" i="12" s="1"/>
  <c r="E42" i="12" s="1"/>
  <c r="H40" i="11"/>
  <c r="F40" i="11" s="1"/>
  <c r="E40" i="11" s="1"/>
  <c r="H56" i="8"/>
  <c r="F56" i="8" s="1"/>
  <c r="E56" i="8" s="1"/>
  <c r="G57" i="8" s="1"/>
  <c r="G41" i="13" l="1"/>
  <c r="G43" i="12"/>
  <c r="G41" i="11"/>
  <c r="H57" i="8"/>
  <c r="F57" i="8" s="1"/>
  <c r="E57" i="8" s="1"/>
  <c r="G58" i="8" s="1"/>
  <c r="H41" i="13" l="1"/>
  <c r="F41" i="13"/>
  <c r="E41" i="13" s="1"/>
  <c r="H43" i="12"/>
  <c r="F43" i="12" s="1"/>
  <c r="E43" i="12" s="1"/>
  <c r="H41" i="11"/>
  <c r="F41" i="11" s="1"/>
  <c r="E41" i="11" s="1"/>
  <c r="H58" i="8"/>
  <c r="F58" i="8" s="1"/>
  <c r="E58" i="8" s="1"/>
  <c r="G59" i="8" s="1"/>
  <c r="G42" i="13" l="1"/>
  <c r="G44" i="12"/>
  <c r="G42" i="11"/>
  <c r="H59" i="8"/>
  <c r="F59" i="8" s="1"/>
  <c r="E59" i="8" s="1"/>
  <c r="G60" i="8" s="1"/>
  <c r="H42" i="13" l="1"/>
  <c r="F42" i="13"/>
  <c r="E42" i="13" s="1"/>
  <c r="H44" i="12"/>
  <c r="F44" i="12" s="1"/>
  <c r="E44" i="12" s="1"/>
  <c r="H42" i="11"/>
  <c r="F42" i="11" s="1"/>
  <c r="E42" i="11" s="1"/>
  <c r="H60" i="8"/>
  <c r="F60" i="8" s="1"/>
  <c r="E60" i="8" s="1"/>
  <c r="G61" i="8" s="1"/>
  <c r="G43" i="13" l="1"/>
  <c r="G45" i="12"/>
  <c r="G43" i="11"/>
  <c r="H61" i="8"/>
  <c r="F61" i="8" s="1"/>
  <c r="E61" i="8" s="1"/>
  <c r="G62" i="8" s="1"/>
  <c r="H43" i="13" l="1"/>
  <c r="F43" i="13"/>
  <c r="E43" i="13" s="1"/>
  <c r="H45" i="12"/>
  <c r="F45" i="12" s="1"/>
  <c r="E45" i="12" s="1"/>
  <c r="H43" i="11"/>
  <c r="F43" i="11" s="1"/>
  <c r="E43" i="11" s="1"/>
  <c r="H62" i="8"/>
  <c r="F62" i="8" s="1"/>
  <c r="E62" i="8" s="1"/>
  <c r="G63" i="8" s="1"/>
  <c r="G44" i="13" l="1"/>
  <c r="G46" i="12"/>
  <c r="G44" i="11"/>
  <c r="H63" i="8"/>
  <c r="F63" i="8" s="1"/>
  <c r="E63" i="8" s="1"/>
  <c r="G64" i="8" s="1"/>
  <c r="H44" i="13" l="1"/>
  <c r="F44" i="13" s="1"/>
  <c r="E44" i="13" s="1"/>
  <c r="H46" i="12"/>
  <c r="F46" i="12" s="1"/>
  <c r="E46" i="12" s="1"/>
  <c r="H44" i="11"/>
  <c r="F44" i="11" s="1"/>
  <c r="E44" i="11" s="1"/>
  <c r="H64" i="8"/>
  <c r="F64" i="8" s="1"/>
  <c r="E64" i="8" s="1"/>
  <c r="G45" i="13" l="1"/>
  <c r="G47" i="12"/>
  <c r="G45" i="11"/>
  <c r="G65" i="8"/>
  <c r="H65" i="8" s="1"/>
  <c r="H45" i="13" l="1"/>
  <c r="F45" i="13"/>
  <c r="E45" i="13" s="1"/>
  <c r="H47" i="12"/>
  <c r="F47" i="12" s="1"/>
  <c r="E47" i="12" s="1"/>
  <c r="H45" i="11"/>
  <c r="F45" i="11"/>
  <c r="E45" i="11" s="1"/>
  <c r="F65" i="8"/>
  <c r="E65" i="8" s="1"/>
  <c r="G46" i="13" l="1"/>
  <c r="G48" i="12"/>
  <c r="G46" i="11"/>
  <c r="G66" i="8"/>
  <c r="H46" i="13" l="1"/>
  <c r="F46" i="13" s="1"/>
  <c r="E46" i="13" s="1"/>
  <c r="H48" i="12"/>
  <c r="F48" i="12" s="1"/>
  <c r="E48" i="12" s="1"/>
  <c r="H46" i="11"/>
  <c r="F46" i="11" s="1"/>
  <c r="E46" i="11" s="1"/>
  <c r="H66" i="8"/>
  <c r="F66" i="8" s="1"/>
  <c r="E66" i="8" s="1"/>
  <c r="G47" i="13" l="1"/>
  <c r="G49" i="12"/>
  <c r="G47" i="11"/>
  <c r="G67" i="8"/>
  <c r="H47" i="13" l="1"/>
  <c r="F47" i="13" s="1"/>
  <c r="E47" i="13" s="1"/>
  <c r="H49" i="12"/>
  <c r="F49" i="12" s="1"/>
  <c r="E49" i="12" s="1"/>
  <c r="H47" i="11"/>
  <c r="F47" i="11" s="1"/>
  <c r="E47" i="11" s="1"/>
  <c r="H67" i="8"/>
  <c r="F67" i="8" s="1"/>
  <c r="E67" i="8" s="1"/>
  <c r="G48" i="13" l="1"/>
  <c r="G50" i="12"/>
  <c r="G48" i="11"/>
  <c r="G68" i="8"/>
  <c r="H68" i="8" s="1"/>
  <c r="F68" i="8" s="1"/>
  <c r="E68" i="8" s="1"/>
  <c r="H48" i="13" l="1"/>
  <c r="F48" i="13" s="1"/>
  <c r="E48" i="13" s="1"/>
  <c r="H50" i="12"/>
  <c r="F50" i="12" s="1"/>
  <c r="E50" i="12" s="1"/>
  <c r="H48" i="11"/>
  <c r="F48" i="11" s="1"/>
  <c r="E48" i="11" s="1"/>
  <c r="G69" i="8"/>
  <c r="G49" i="13" l="1"/>
  <c r="G51" i="12"/>
  <c r="G49" i="11"/>
  <c r="H69" i="8"/>
  <c r="F69" i="8" s="1"/>
  <c r="E69" i="8" s="1"/>
  <c r="H49" i="13" l="1"/>
  <c r="F49" i="13"/>
  <c r="E49" i="13" s="1"/>
  <c r="H51" i="12"/>
  <c r="F51" i="12" s="1"/>
  <c r="E51" i="12" s="1"/>
  <c r="H49" i="11"/>
  <c r="F49" i="11" s="1"/>
  <c r="E49" i="11" s="1"/>
  <c r="G70" i="8"/>
  <c r="G50" i="13" l="1"/>
  <c r="G52" i="12"/>
  <c r="G50" i="11"/>
  <c r="H70" i="8"/>
  <c r="F70" i="8" s="1"/>
  <c r="E70" i="8" s="1"/>
  <c r="H50" i="13" l="1"/>
  <c r="F50" i="13"/>
  <c r="E50" i="13" s="1"/>
  <c r="H52" i="12"/>
  <c r="F52" i="12" s="1"/>
  <c r="E52" i="12" s="1"/>
  <c r="H50" i="11"/>
  <c r="F50" i="11" s="1"/>
  <c r="E50" i="11" s="1"/>
  <c r="G71" i="8"/>
  <c r="H71" i="8" s="1"/>
  <c r="F71" i="8" s="1"/>
  <c r="E71" i="8" s="1"/>
  <c r="G51" i="13" l="1"/>
  <c r="G53" i="12"/>
  <c r="G51" i="11"/>
  <c r="G72" i="8"/>
  <c r="H72" i="8" s="1"/>
  <c r="F72" i="8" s="1"/>
  <c r="E72" i="8" s="1"/>
  <c r="H51" i="13" l="1"/>
  <c r="F51" i="13"/>
  <c r="E51" i="13" s="1"/>
  <c r="H53" i="12"/>
  <c r="F53" i="12" s="1"/>
  <c r="E53" i="12" s="1"/>
  <c r="H51" i="11"/>
  <c r="F51" i="11"/>
  <c r="E51" i="11" s="1"/>
  <c r="G73" i="8"/>
  <c r="H73" i="8" s="1"/>
  <c r="F73" i="8" s="1"/>
  <c r="E73" i="8" s="1"/>
  <c r="G52" i="13" l="1"/>
  <c r="G54" i="12"/>
  <c r="G52" i="11"/>
  <c r="G74" i="8"/>
  <c r="H74" i="8" s="1"/>
  <c r="F74" i="8" s="1"/>
  <c r="E74" i="8" s="1"/>
  <c r="G75" i="8" s="1"/>
  <c r="H52" i="13" l="1"/>
  <c r="F52" i="13"/>
  <c r="E52" i="13" s="1"/>
  <c r="H54" i="12"/>
  <c r="F54" i="12" s="1"/>
  <c r="E54" i="12" s="1"/>
  <c r="H52" i="11"/>
  <c r="F52" i="11" s="1"/>
  <c r="E52" i="11" s="1"/>
  <c r="H75" i="8"/>
  <c r="G53" i="13" l="1"/>
  <c r="G55" i="12"/>
  <c r="G53" i="11"/>
  <c r="F75" i="8"/>
  <c r="H53" i="13" l="1"/>
  <c r="F53" i="13"/>
  <c r="E53" i="13" s="1"/>
  <c r="H55" i="12"/>
  <c r="F55" i="12" s="1"/>
  <c r="E55" i="12" s="1"/>
  <c r="H53" i="11"/>
  <c r="F53" i="11" s="1"/>
  <c r="E53" i="11" s="1"/>
  <c r="E75" i="8"/>
  <c r="G76" i="8" s="1"/>
  <c r="G54" i="13" l="1"/>
  <c r="G56" i="12"/>
  <c r="G54" i="11"/>
  <c r="H76" i="8"/>
  <c r="F76" i="8" s="1"/>
  <c r="H54" i="13" l="1"/>
  <c r="F54" i="13"/>
  <c r="E54" i="13" s="1"/>
  <c r="H56" i="12"/>
  <c r="F56" i="12" s="1"/>
  <c r="E56" i="12" s="1"/>
  <c r="H54" i="11"/>
  <c r="F54" i="11" s="1"/>
  <c r="E54" i="11" s="1"/>
  <c r="E76" i="8"/>
  <c r="G77" i="8" s="1"/>
  <c r="H77" i="8" s="1"/>
  <c r="F77" i="8" s="1"/>
  <c r="E77" i="8" s="1"/>
  <c r="G78" i="8" s="1"/>
  <c r="G55" i="13" l="1"/>
  <c r="G57" i="12"/>
  <c r="G55" i="11"/>
  <c r="H78" i="8"/>
  <c r="F78" i="8" s="1"/>
  <c r="E78" i="8" s="1"/>
  <c r="G79" i="8" s="1"/>
  <c r="H55" i="13" l="1"/>
  <c r="F55" i="13"/>
  <c r="E55" i="13" s="1"/>
  <c r="H57" i="12"/>
  <c r="F57" i="12"/>
  <c r="E57" i="12" s="1"/>
  <c r="H55" i="11"/>
  <c r="F55" i="11" s="1"/>
  <c r="E55" i="11" s="1"/>
  <c r="H79" i="8"/>
  <c r="G56" i="13" l="1"/>
  <c r="G58" i="12"/>
  <c r="G56" i="11"/>
  <c r="F79" i="8"/>
  <c r="H56" i="13" l="1"/>
  <c r="F56" i="13"/>
  <c r="E56" i="13" s="1"/>
  <c r="H58" i="12"/>
  <c r="F58" i="12"/>
  <c r="E58" i="12" s="1"/>
  <c r="H56" i="11"/>
  <c r="F56" i="11" s="1"/>
  <c r="E56" i="11" s="1"/>
  <c r="E79" i="8"/>
  <c r="G80" i="8" s="1"/>
  <c r="H80" i="8" s="1"/>
  <c r="F80" i="8" s="1"/>
  <c r="E80" i="8" s="1"/>
  <c r="G81" i="8" s="1"/>
  <c r="H81" i="8" s="1"/>
  <c r="F81" i="8" s="1"/>
  <c r="E81" i="8" s="1"/>
  <c r="G82" i="8" s="1"/>
  <c r="G57" i="13" l="1"/>
  <c r="G59" i="12"/>
  <c r="G57" i="11"/>
  <c r="H82" i="8"/>
  <c r="F82" i="8" s="1"/>
  <c r="E82" i="8" s="1"/>
  <c r="G83" i="8" s="1"/>
  <c r="H57" i="13" l="1"/>
  <c r="F57" i="13"/>
  <c r="E57" i="13" s="1"/>
  <c r="H59" i="12"/>
  <c r="F59" i="12"/>
  <c r="E59" i="12" s="1"/>
  <c r="H57" i="11"/>
  <c r="F57" i="11" s="1"/>
  <c r="E57" i="11" s="1"/>
  <c r="H83" i="8"/>
  <c r="F83" i="8" s="1"/>
  <c r="E83" i="8" s="1"/>
  <c r="G84" i="8" s="1"/>
  <c r="G58" i="13" l="1"/>
  <c r="G60" i="12"/>
  <c r="G58" i="11"/>
  <c r="H84" i="8"/>
  <c r="F84" i="8" s="1"/>
  <c r="E84" i="8" s="1"/>
  <c r="G85" i="8" s="1"/>
  <c r="H85" i="8" s="1"/>
  <c r="F85" i="8" s="1"/>
  <c r="E85" i="8" s="1"/>
  <c r="G86" i="8" s="1"/>
  <c r="H86" i="8" s="1"/>
  <c r="F86" i="8" s="1"/>
  <c r="E86" i="8" s="1"/>
  <c r="G87" i="8" s="1"/>
  <c r="H58" i="13" l="1"/>
  <c r="F58" i="13"/>
  <c r="E58" i="13" s="1"/>
  <c r="H60" i="12"/>
  <c r="F60" i="12" s="1"/>
  <c r="E60" i="12" s="1"/>
  <c r="H58" i="11"/>
  <c r="F58" i="11" s="1"/>
  <c r="E58" i="11" s="1"/>
  <c r="H87" i="8"/>
  <c r="F87" i="8" s="1"/>
  <c r="E87" i="8" s="1"/>
  <c r="G59" i="13" l="1"/>
  <c r="G61" i="12"/>
  <c r="G59" i="11"/>
  <c r="G88" i="8"/>
  <c r="H59" i="13" l="1"/>
  <c r="F59" i="13"/>
  <c r="E59" i="13" s="1"/>
  <c r="H61" i="12"/>
  <c r="F61" i="12" s="1"/>
  <c r="E61" i="12" s="1"/>
  <c r="H59" i="11"/>
  <c r="F59" i="11" s="1"/>
  <c r="E59" i="11" s="1"/>
  <c r="H88" i="8"/>
  <c r="F88" i="8" s="1"/>
  <c r="E88" i="8" s="1"/>
  <c r="G60" i="13" l="1"/>
  <c r="G62" i="12"/>
  <c r="G60" i="11"/>
  <c r="G89" i="8"/>
  <c r="H60" i="13" l="1"/>
  <c r="F60" i="13"/>
  <c r="E60" i="13" s="1"/>
  <c r="H62" i="12"/>
  <c r="F62" i="12"/>
  <c r="E62" i="12" s="1"/>
  <c r="H60" i="11"/>
  <c r="F60" i="11" s="1"/>
  <c r="E60" i="11" s="1"/>
  <c r="H89" i="8"/>
  <c r="F89" i="8" s="1"/>
  <c r="E89" i="8" s="1"/>
  <c r="G61" i="13" l="1"/>
  <c r="G63" i="12"/>
  <c r="G61" i="11"/>
  <c r="G90" i="8"/>
  <c r="H61" i="13" l="1"/>
  <c r="F61" i="13"/>
  <c r="E61" i="13" s="1"/>
  <c r="H63" i="12"/>
  <c r="F63" i="12" s="1"/>
  <c r="E63" i="12" s="1"/>
  <c r="H61" i="11"/>
  <c r="F61" i="11" s="1"/>
  <c r="E61" i="11" s="1"/>
  <c r="H90" i="8"/>
  <c r="F90" i="8" s="1"/>
  <c r="E90" i="8" s="1"/>
  <c r="G62" i="13" l="1"/>
  <c r="G64" i="12"/>
  <c r="G62" i="11"/>
  <c r="G91" i="8"/>
  <c r="H62" i="13" l="1"/>
  <c r="F62" i="13"/>
  <c r="E62" i="13" s="1"/>
  <c r="H64" i="12"/>
  <c r="F64" i="12"/>
  <c r="E64" i="12" s="1"/>
  <c r="H62" i="11"/>
  <c r="F62" i="11" s="1"/>
  <c r="E62" i="11" s="1"/>
  <c r="H91" i="8"/>
  <c r="F91" i="8" s="1"/>
  <c r="E91" i="8" s="1"/>
  <c r="G63" i="13" l="1"/>
  <c r="G65" i="12"/>
  <c r="G63" i="11"/>
  <c r="G92" i="8"/>
  <c r="H63" i="13" l="1"/>
  <c r="F63" i="13" s="1"/>
  <c r="E63" i="13" s="1"/>
  <c r="H65" i="12"/>
  <c r="F65" i="12"/>
  <c r="E65" i="12" s="1"/>
  <c r="H63" i="11"/>
  <c r="F63" i="11" s="1"/>
  <c r="E63" i="11" s="1"/>
  <c r="H92" i="8"/>
  <c r="F92" i="8" s="1"/>
  <c r="E92" i="8" s="1"/>
  <c r="G64" i="13" l="1"/>
  <c r="G66" i="12"/>
  <c r="G64" i="11"/>
  <c r="G93" i="8"/>
  <c r="H64" i="13" l="1"/>
  <c r="F64" i="13" s="1"/>
  <c r="E64" i="13" s="1"/>
  <c r="H66" i="12"/>
  <c r="F66" i="12" s="1"/>
  <c r="E66" i="12" s="1"/>
  <c r="H64" i="11"/>
  <c r="F64" i="11" s="1"/>
  <c r="E64" i="11" s="1"/>
  <c r="H93" i="8"/>
  <c r="F93" i="8" s="1"/>
  <c r="E93" i="8" s="1"/>
  <c r="G65" i="13" l="1"/>
  <c r="G67" i="12"/>
  <c r="G65" i="11"/>
  <c r="G94" i="8"/>
  <c r="H65" i="13" l="1"/>
  <c r="F65" i="13"/>
  <c r="E65" i="13" s="1"/>
  <c r="H67" i="12"/>
  <c r="F67" i="12" s="1"/>
  <c r="E67" i="12" s="1"/>
  <c r="H65" i="11"/>
  <c r="F65" i="11" s="1"/>
  <c r="E65" i="11" s="1"/>
  <c r="H94" i="8"/>
  <c r="F94" i="8" s="1"/>
  <c r="E94" i="8" s="1"/>
  <c r="G66" i="13" l="1"/>
  <c r="G68" i="12"/>
  <c r="G66" i="11"/>
  <c r="G95" i="8"/>
  <c r="H66" i="13" l="1"/>
  <c r="F66" i="13" s="1"/>
  <c r="E66" i="13" s="1"/>
  <c r="H68" i="12"/>
  <c r="F68" i="12" s="1"/>
  <c r="E68" i="12" s="1"/>
  <c r="H66" i="11"/>
  <c r="F66" i="11" s="1"/>
  <c r="E66" i="11" s="1"/>
  <c r="H95" i="8"/>
  <c r="F95" i="8" s="1"/>
  <c r="E95" i="8" s="1"/>
  <c r="G67" i="13" l="1"/>
  <c r="G69" i="12"/>
  <c r="G67" i="11"/>
  <c r="G96" i="8"/>
  <c r="H67" i="13" l="1"/>
  <c r="F67" i="13"/>
  <c r="E67" i="13" s="1"/>
  <c r="H69" i="12"/>
  <c r="F69" i="12" s="1"/>
  <c r="E69" i="12" s="1"/>
  <c r="H67" i="11"/>
  <c r="F67" i="11"/>
  <c r="E67" i="11" s="1"/>
  <c r="H96" i="8"/>
  <c r="F96" i="8" s="1"/>
  <c r="E96" i="8" s="1"/>
  <c r="G68" i="13" l="1"/>
  <c r="G70" i="12"/>
  <c r="G68" i="11"/>
  <c r="G97" i="8"/>
  <c r="H68" i="13" l="1"/>
  <c r="F68" i="13" s="1"/>
  <c r="E68" i="13" s="1"/>
  <c r="H70" i="12"/>
  <c r="F70" i="12" s="1"/>
  <c r="E70" i="12" s="1"/>
  <c r="H68" i="11"/>
  <c r="F68" i="11" s="1"/>
  <c r="E68" i="11" s="1"/>
  <c r="H97" i="8"/>
  <c r="F97" i="8" s="1"/>
  <c r="E97" i="8" s="1"/>
  <c r="G69" i="13" l="1"/>
  <c r="G71" i="12"/>
  <c r="G69" i="11"/>
  <c r="G98" i="8"/>
  <c r="H69" i="13" l="1"/>
  <c r="F69" i="13"/>
  <c r="E69" i="13" s="1"/>
  <c r="H71" i="12"/>
  <c r="F71" i="12"/>
  <c r="E71" i="12" s="1"/>
  <c r="H69" i="11"/>
  <c r="F69" i="11" s="1"/>
  <c r="E69" i="11" s="1"/>
  <c r="H98" i="8"/>
  <c r="F98" i="8" s="1"/>
  <c r="E98" i="8" s="1"/>
  <c r="G70" i="13" l="1"/>
  <c r="G72" i="12"/>
  <c r="G70" i="11"/>
  <c r="G99" i="8"/>
  <c r="H70" i="13" l="1"/>
  <c r="F70" i="13"/>
  <c r="E70" i="13" s="1"/>
  <c r="H72" i="12"/>
  <c r="F72" i="12" s="1"/>
  <c r="E72" i="12" s="1"/>
  <c r="H70" i="11"/>
  <c r="F70" i="11" s="1"/>
  <c r="E70" i="11" s="1"/>
  <c r="H99" i="8"/>
  <c r="F99" i="8" s="1"/>
  <c r="E99" i="8" s="1"/>
  <c r="G71" i="13" l="1"/>
  <c r="G73" i="12"/>
  <c r="G71" i="11"/>
  <c r="G100" i="8"/>
  <c r="H71" i="13" l="1"/>
  <c r="F71" i="13" s="1"/>
  <c r="E71" i="13" s="1"/>
  <c r="H73" i="12"/>
  <c r="F73" i="12" s="1"/>
  <c r="E73" i="12" s="1"/>
  <c r="H71" i="11"/>
  <c r="F71" i="11" s="1"/>
  <c r="E71" i="11" s="1"/>
  <c r="H100" i="8"/>
  <c r="F100" i="8" s="1"/>
  <c r="E100" i="8" s="1"/>
  <c r="G72" i="13" l="1"/>
  <c r="G74" i="12"/>
  <c r="G72" i="11"/>
  <c r="G101" i="8"/>
  <c r="H72" i="13" l="1"/>
  <c r="F72" i="13"/>
  <c r="E72" i="13" s="1"/>
  <c r="H74" i="12"/>
  <c r="F74" i="12" s="1"/>
  <c r="E74" i="12" s="1"/>
  <c r="H72" i="11"/>
  <c r="F72" i="11" s="1"/>
  <c r="E72" i="11" s="1"/>
  <c r="H101" i="8"/>
  <c r="F101" i="8" s="1"/>
  <c r="E101" i="8" s="1"/>
  <c r="G73" i="13" l="1"/>
  <c r="G75" i="12"/>
  <c r="G73" i="11"/>
  <c r="G102" i="8"/>
  <c r="H73" i="13" l="1"/>
  <c r="F73" i="13"/>
  <c r="E73" i="13" s="1"/>
  <c r="H75" i="12"/>
  <c r="F75" i="12" s="1"/>
  <c r="E75" i="12" s="1"/>
  <c r="H73" i="11"/>
  <c r="F73" i="11"/>
  <c r="E73" i="11" s="1"/>
  <c r="H102" i="8"/>
  <c r="F102" i="8" s="1"/>
  <c r="E102" i="8" s="1"/>
  <c r="G74" i="13" l="1"/>
  <c r="G76" i="12"/>
  <c r="G74" i="11"/>
  <c r="G103" i="8"/>
  <c r="H74" i="13" l="1"/>
  <c r="F74" i="13" s="1"/>
  <c r="E74" i="13" s="1"/>
  <c r="H76" i="12"/>
  <c r="F76" i="12" s="1"/>
  <c r="E76" i="12" s="1"/>
  <c r="H74" i="11"/>
  <c r="F74" i="11"/>
  <c r="E74" i="11" s="1"/>
  <c r="H103" i="8"/>
  <c r="F103" i="8" s="1"/>
  <c r="E103" i="8" s="1"/>
  <c r="G75" i="13" l="1"/>
  <c r="G77" i="12"/>
  <c r="G75" i="11"/>
  <c r="G104" i="8"/>
  <c r="H75" i="13" l="1"/>
  <c r="F75" i="13"/>
  <c r="E75" i="13" s="1"/>
  <c r="H77" i="12"/>
  <c r="F77" i="12"/>
  <c r="E77" i="12" s="1"/>
  <c r="H75" i="11"/>
  <c r="F75" i="11" s="1"/>
  <c r="E75" i="11" s="1"/>
  <c r="H104" i="8"/>
  <c r="F104" i="8" s="1"/>
  <c r="E104" i="8" s="1"/>
  <c r="G76" i="13" l="1"/>
  <c r="G78" i="12"/>
  <c r="G76" i="11"/>
  <c r="G105" i="8"/>
  <c r="H76" i="13" l="1"/>
  <c r="F76" i="13"/>
  <c r="E76" i="13" s="1"/>
  <c r="H78" i="12"/>
  <c r="F78" i="12" s="1"/>
  <c r="E78" i="12" s="1"/>
  <c r="H76" i="11"/>
  <c r="F76" i="11" s="1"/>
  <c r="E76" i="11" s="1"/>
  <c r="H105" i="8"/>
  <c r="F105" i="8" s="1"/>
  <c r="E105" i="8" s="1"/>
  <c r="G77" i="13" l="1"/>
  <c r="G79" i="12"/>
  <c r="G77" i="11"/>
  <c r="G106" i="8"/>
  <c r="H77" i="13" l="1"/>
  <c r="F77" i="13"/>
  <c r="E77" i="13" s="1"/>
  <c r="H79" i="12"/>
  <c r="F79" i="12" s="1"/>
  <c r="E79" i="12" s="1"/>
  <c r="H77" i="11"/>
  <c r="F77" i="11" s="1"/>
  <c r="E77" i="11" s="1"/>
  <c r="H106" i="8"/>
  <c r="F106" i="8" s="1"/>
  <c r="E106" i="8" s="1"/>
  <c r="G78" i="13" l="1"/>
  <c r="G80" i="12"/>
  <c r="G78" i="11"/>
  <c r="G107" i="8"/>
  <c r="H78" i="13" l="1"/>
  <c r="F78" i="13"/>
  <c r="E78" i="13" s="1"/>
  <c r="H80" i="12"/>
  <c r="F80" i="12" s="1"/>
  <c r="E80" i="12" s="1"/>
  <c r="H78" i="11"/>
  <c r="F78" i="11" s="1"/>
  <c r="E78" i="11" s="1"/>
  <c r="H107" i="8"/>
  <c r="F107" i="8" s="1"/>
  <c r="E107" i="8" s="1"/>
  <c r="G79" i="13" l="1"/>
  <c r="G81" i="12"/>
  <c r="G79" i="11"/>
  <c r="G108" i="8"/>
  <c r="H79" i="13" l="1"/>
  <c r="F79" i="13"/>
  <c r="E79" i="13" s="1"/>
  <c r="H81" i="12"/>
  <c r="F81" i="12" s="1"/>
  <c r="E81" i="12" s="1"/>
  <c r="H79" i="11"/>
  <c r="F79" i="11" s="1"/>
  <c r="E79" i="11" s="1"/>
  <c r="H108" i="8"/>
  <c r="F108" i="8" s="1"/>
  <c r="E108" i="8" s="1"/>
  <c r="G80" i="13" l="1"/>
  <c r="G82" i="12"/>
  <c r="G80" i="11"/>
  <c r="G109" i="8"/>
  <c r="H80" i="13" l="1"/>
  <c r="F80" i="13"/>
  <c r="E80" i="13" s="1"/>
  <c r="H82" i="12"/>
  <c r="F82" i="12"/>
  <c r="E82" i="12" s="1"/>
  <c r="H80" i="11"/>
  <c r="F80" i="11"/>
  <c r="E80" i="11" s="1"/>
  <c r="H109" i="8"/>
  <c r="F109" i="8" s="1"/>
  <c r="E109" i="8" s="1"/>
  <c r="G81" i="13" l="1"/>
  <c r="G83" i="12"/>
  <c r="G81" i="11"/>
  <c r="G110" i="8"/>
  <c r="H81" i="13" l="1"/>
  <c r="F81" i="13"/>
  <c r="E81" i="13" s="1"/>
  <c r="H83" i="12"/>
  <c r="F83" i="12" s="1"/>
  <c r="E83" i="12" s="1"/>
  <c r="H81" i="11"/>
  <c r="F81" i="11" s="1"/>
  <c r="E81" i="11" s="1"/>
  <c r="H110" i="8"/>
  <c r="F110" i="8" s="1"/>
  <c r="E110" i="8" s="1"/>
  <c r="G82" i="13" l="1"/>
  <c r="G84" i="12"/>
  <c r="G82" i="11"/>
  <c r="G111" i="8"/>
  <c r="H82" i="13" l="1"/>
  <c r="F82" i="13"/>
  <c r="E82" i="13" s="1"/>
  <c r="H84" i="12"/>
  <c r="F84" i="12" s="1"/>
  <c r="E84" i="12" s="1"/>
  <c r="H82" i="11"/>
  <c r="F82" i="11" s="1"/>
  <c r="E82" i="11" s="1"/>
  <c r="H111" i="8"/>
  <c r="G83" i="13" l="1"/>
  <c r="G85" i="12"/>
  <c r="G83" i="11"/>
  <c r="F111" i="8"/>
  <c r="H83" i="13" l="1"/>
  <c r="F83" i="13"/>
  <c r="E83" i="13" s="1"/>
  <c r="H85" i="12"/>
  <c r="F85" i="12"/>
  <c r="E85" i="12" s="1"/>
  <c r="H83" i="11"/>
  <c r="F83" i="11" s="1"/>
  <c r="E83" i="11" s="1"/>
  <c r="E111" i="8"/>
  <c r="G84" i="13" l="1"/>
  <c r="G86" i="12"/>
  <c r="G84" i="11"/>
  <c r="G112" i="8"/>
  <c r="H84" i="13" l="1"/>
  <c r="F84" i="13"/>
  <c r="E84" i="13" s="1"/>
  <c r="H86" i="12"/>
  <c r="F86" i="12"/>
  <c r="E86" i="12" s="1"/>
  <c r="H84" i="11"/>
  <c r="F84" i="11" s="1"/>
  <c r="E84" i="11" s="1"/>
  <c r="H112" i="8"/>
  <c r="F112" i="8"/>
  <c r="G85" i="13" l="1"/>
  <c r="G87" i="12"/>
  <c r="G85" i="11"/>
  <c r="E112" i="8"/>
  <c r="H85" i="13" l="1"/>
  <c r="F85" i="13" s="1"/>
  <c r="E85" i="13" s="1"/>
  <c r="H87" i="12"/>
  <c r="F87" i="12"/>
  <c r="E87" i="12" s="1"/>
  <c r="H85" i="11"/>
  <c r="F85" i="11" s="1"/>
  <c r="E85" i="11" s="1"/>
  <c r="G113" i="8"/>
  <c r="G86" i="13" l="1"/>
  <c r="G88" i="12"/>
  <c r="G86" i="11"/>
  <c r="H113" i="8"/>
  <c r="F113" i="8"/>
  <c r="H86" i="13" l="1"/>
  <c r="F86" i="13" s="1"/>
  <c r="E86" i="13" s="1"/>
  <c r="H88" i="12"/>
  <c r="F88" i="12" s="1"/>
  <c r="E88" i="12" s="1"/>
  <c r="H86" i="11"/>
  <c r="F86" i="11" s="1"/>
  <c r="E86" i="11" s="1"/>
  <c r="E113" i="8"/>
  <c r="G87" i="13" l="1"/>
  <c r="G89" i="12"/>
  <c r="G87" i="11"/>
  <c r="G114" i="8"/>
  <c r="H87" i="13" l="1"/>
  <c r="F87" i="13" s="1"/>
  <c r="E87" i="13" s="1"/>
  <c r="H89" i="12"/>
  <c r="F89" i="12" s="1"/>
  <c r="E89" i="12" s="1"/>
  <c r="H87" i="11"/>
  <c r="F87" i="11" s="1"/>
  <c r="E87" i="11" s="1"/>
  <c r="H114" i="8"/>
  <c r="F114" i="8"/>
  <c r="G88" i="13" l="1"/>
  <c r="G90" i="12"/>
  <c r="G88" i="11"/>
  <c r="E114" i="8"/>
  <c r="H88" i="13" l="1"/>
  <c r="F88" i="13"/>
  <c r="E88" i="13" s="1"/>
  <c r="H90" i="12"/>
  <c r="F90" i="12"/>
  <c r="E90" i="12" s="1"/>
  <c r="H88" i="11"/>
  <c r="F88" i="11" s="1"/>
  <c r="E88" i="11" s="1"/>
  <c r="G115" i="8"/>
  <c r="G89" i="13" l="1"/>
  <c r="G91" i="12"/>
  <c r="G89" i="11"/>
  <c r="H115" i="8"/>
  <c r="F115" i="8"/>
  <c r="H89" i="13" l="1"/>
  <c r="F89" i="13"/>
  <c r="E89" i="13" s="1"/>
  <c r="H91" i="12"/>
  <c r="F91" i="12"/>
  <c r="E91" i="12" s="1"/>
  <c r="H89" i="11"/>
  <c r="F89" i="11" s="1"/>
  <c r="E89" i="11" s="1"/>
  <c r="E115" i="8"/>
  <c r="G90" i="13" l="1"/>
  <c r="G92" i="12"/>
  <c r="G90" i="11"/>
  <c r="G116" i="8"/>
  <c r="H90" i="13" l="1"/>
  <c r="F90" i="13" s="1"/>
  <c r="E90" i="13" s="1"/>
  <c r="H92" i="12"/>
  <c r="F92" i="12"/>
  <c r="E92" i="12" s="1"/>
  <c r="H90" i="11"/>
  <c r="F90" i="11" s="1"/>
  <c r="E90" i="11" s="1"/>
  <c r="H116" i="8"/>
  <c r="F116" i="8"/>
  <c r="G91" i="13" l="1"/>
  <c r="G93" i="12"/>
  <c r="G91" i="11"/>
  <c r="E116" i="8"/>
  <c r="H91" i="13" l="1"/>
  <c r="F91" i="13"/>
  <c r="E91" i="13" s="1"/>
  <c r="H93" i="12"/>
  <c r="F93" i="12" s="1"/>
  <c r="E93" i="12" s="1"/>
  <c r="H91" i="11"/>
  <c r="F91" i="11" s="1"/>
  <c r="E91" i="11" s="1"/>
  <c r="G117" i="8"/>
  <c r="G92" i="13" l="1"/>
  <c r="G94" i="12"/>
  <c r="G92" i="11"/>
  <c r="H117" i="8"/>
  <c r="F117" i="8"/>
  <c r="E117" i="8" s="1"/>
  <c r="H92" i="13" l="1"/>
  <c r="F92" i="13"/>
  <c r="E92" i="13" s="1"/>
  <c r="H94" i="12"/>
  <c r="F94" i="12"/>
  <c r="E94" i="12" s="1"/>
  <c r="H92" i="11"/>
  <c r="F92" i="11" s="1"/>
  <c r="E92" i="11" s="1"/>
  <c r="G118" i="8"/>
  <c r="G93" i="13" l="1"/>
  <c r="G95" i="12"/>
  <c r="G93" i="11"/>
  <c r="H118" i="8"/>
  <c r="F118" i="8"/>
  <c r="E118" i="8" s="1"/>
  <c r="H93" i="13" l="1"/>
  <c r="F93" i="13"/>
  <c r="E93" i="13" s="1"/>
  <c r="H95" i="12"/>
  <c r="F95" i="12" s="1"/>
  <c r="E95" i="12" s="1"/>
  <c r="H93" i="11"/>
  <c r="F93" i="11" s="1"/>
  <c r="E93" i="11" s="1"/>
  <c r="G119" i="8"/>
  <c r="G94" i="13" l="1"/>
  <c r="G96" i="12"/>
  <c r="G94" i="11"/>
  <c r="H119" i="8"/>
  <c r="F119" i="8"/>
  <c r="E119" i="8" s="1"/>
  <c r="H94" i="13" l="1"/>
  <c r="F94" i="13" s="1"/>
  <c r="E94" i="13" s="1"/>
  <c r="H96" i="12"/>
  <c r="F96" i="12" s="1"/>
  <c r="E96" i="12" s="1"/>
  <c r="H94" i="11"/>
  <c r="F94" i="11" s="1"/>
  <c r="E94" i="11" s="1"/>
  <c r="G120" i="8"/>
  <c r="G95" i="13" l="1"/>
  <c r="G97" i="12"/>
  <c r="G95" i="11"/>
  <c r="H120" i="8"/>
  <c r="F120" i="8"/>
  <c r="E120" i="8" s="1"/>
  <c r="H95" i="13" l="1"/>
  <c r="F95" i="13"/>
  <c r="E95" i="13" s="1"/>
  <c r="H97" i="12"/>
  <c r="F97" i="12"/>
  <c r="E97" i="12" s="1"/>
  <c r="H95" i="11"/>
  <c r="F95" i="11" s="1"/>
  <c r="E95" i="11" s="1"/>
  <c r="G121" i="8"/>
  <c r="G96" i="13" l="1"/>
  <c r="G98" i="12"/>
  <c r="G96" i="11"/>
  <c r="H121" i="8"/>
  <c r="F121" i="8"/>
  <c r="E121" i="8" s="1"/>
  <c r="H96" i="13" l="1"/>
  <c r="F96" i="13"/>
  <c r="E96" i="13" s="1"/>
  <c r="H98" i="12"/>
  <c r="F98" i="12"/>
  <c r="E98" i="12" s="1"/>
  <c r="H96" i="11"/>
  <c r="F96" i="11" s="1"/>
  <c r="E96" i="11" s="1"/>
  <c r="G122" i="8"/>
  <c r="G97" i="13" l="1"/>
  <c r="G99" i="12"/>
  <c r="G97" i="11"/>
  <c r="H122" i="8"/>
  <c r="F122" i="8"/>
  <c r="E122" i="8" s="1"/>
  <c r="H97" i="13" l="1"/>
  <c r="F97" i="13"/>
  <c r="E97" i="13" s="1"/>
  <c r="H99" i="12"/>
  <c r="F99" i="12"/>
  <c r="E99" i="12" s="1"/>
  <c r="H97" i="11"/>
  <c r="F97" i="11" s="1"/>
  <c r="E97" i="11" s="1"/>
  <c r="G123" i="8"/>
  <c r="G98" i="13" l="1"/>
  <c r="G100" i="12"/>
  <c r="G98" i="11"/>
  <c r="H123" i="8"/>
  <c r="F123" i="8"/>
  <c r="E123" i="8" s="1"/>
  <c r="H98" i="13" l="1"/>
  <c r="F98" i="13"/>
  <c r="E98" i="13" s="1"/>
  <c r="H100" i="12"/>
  <c r="F100" i="12"/>
  <c r="E100" i="12" s="1"/>
  <c r="H98" i="11"/>
  <c r="F98" i="11" s="1"/>
  <c r="E98" i="11" s="1"/>
  <c r="G124" i="8"/>
  <c r="G99" i="13" l="1"/>
  <c r="G101" i="12"/>
  <c r="G99" i="11"/>
  <c r="H124" i="8"/>
  <c r="F124" i="8"/>
  <c r="E124" i="8" s="1"/>
  <c r="H99" i="13" l="1"/>
  <c r="F99" i="13"/>
  <c r="E99" i="13" s="1"/>
  <c r="H101" i="12"/>
  <c r="F101" i="12" s="1"/>
  <c r="E101" i="12" s="1"/>
  <c r="H99" i="11"/>
  <c r="F99" i="11" s="1"/>
  <c r="E99" i="11" s="1"/>
  <c r="G125" i="8"/>
  <c r="G100" i="13" l="1"/>
  <c r="G102" i="12"/>
  <c r="G100" i="11"/>
  <c r="H125" i="8"/>
  <c r="F125" i="8"/>
  <c r="E125" i="8" s="1"/>
  <c r="H100" i="13" l="1"/>
  <c r="F100" i="13"/>
  <c r="E100" i="13" s="1"/>
  <c r="H102" i="12"/>
  <c r="F102" i="12"/>
  <c r="E102" i="12" s="1"/>
  <c r="H100" i="11"/>
  <c r="F100" i="11"/>
  <c r="E100" i="11" s="1"/>
  <c r="G126" i="8"/>
  <c r="G101" i="13" l="1"/>
  <c r="G103" i="12"/>
  <c r="G101" i="11"/>
  <c r="H126" i="8"/>
  <c r="F126" i="8"/>
  <c r="E126" i="8" s="1"/>
  <c r="H101" i="13" l="1"/>
  <c r="F101" i="13"/>
  <c r="E101" i="13" s="1"/>
  <c r="H103" i="12"/>
  <c r="F103" i="12" s="1"/>
  <c r="E103" i="12" s="1"/>
  <c r="H101" i="11"/>
  <c r="F101" i="11" s="1"/>
  <c r="E101" i="11" s="1"/>
  <c r="G127" i="8"/>
  <c r="G102" i="13" l="1"/>
  <c r="G104" i="12"/>
  <c r="G102" i="11"/>
  <c r="H127" i="8"/>
  <c r="F127" i="8"/>
  <c r="E127" i="8" s="1"/>
  <c r="H102" i="13" l="1"/>
  <c r="F102" i="13" s="1"/>
  <c r="E102" i="13" s="1"/>
  <c r="H104" i="12"/>
  <c r="F104" i="12" s="1"/>
  <c r="E104" i="12" s="1"/>
  <c r="H102" i="11"/>
  <c r="F102" i="11" s="1"/>
  <c r="E102" i="11" s="1"/>
  <c r="G128" i="8"/>
  <c r="G103" i="13" l="1"/>
  <c r="G105" i="12"/>
  <c r="G103" i="11"/>
  <c r="H128" i="8"/>
  <c r="F128" i="8"/>
  <c r="E128" i="8" s="1"/>
  <c r="H103" i="13" l="1"/>
  <c r="F103" i="13"/>
  <c r="E103" i="13" s="1"/>
  <c r="H105" i="12"/>
  <c r="F105" i="12" s="1"/>
  <c r="E105" i="12" s="1"/>
  <c r="H103" i="11"/>
  <c r="F103" i="11" s="1"/>
  <c r="E103" i="11" s="1"/>
  <c r="G129" i="8"/>
  <c r="G104" i="13" l="1"/>
  <c r="G106" i="12"/>
  <c r="G104" i="11"/>
  <c r="H129" i="8"/>
  <c r="F129" i="8"/>
  <c r="E129" i="8" s="1"/>
  <c r="H104" i="13" l="1"/>
  <c r="F104" i="13"/>
  <c r="E104" i="13" s="1"/>
  <c r="H106" i="12"/>
  <c r="F106" i="12" s="1"/>
  <c r="E106" i="12" s="1"/>
  <c r="H104" i="11"/>
  <c r="F104" i="11" s="1"/>
  <c r="E104" i="11" s="1"/>
  <c r="G130" i="8"/>
  <c r="G105" i="13" l="1"/>
  <c r="G107" i="12"/>
  <c r="G105" i="11"/>
  <c r="H130" i="8"/>
  <c r="F130" i="8"/>
  <c r="E130" i="8" s="1"/>
  <c r="H105" i="13" l="1"/>
  <c r="F105" i="13"/>
  <c r="E105" i="13" s="1"/>
  <c r="H107" i="12"/>
  <c r="F107" i="12" s="1"/>
  <c r="E107" i="12" s="1"/>
  <c r="H105" i="11"/>
  <c r="F105" i="11" s="1"/>
  <c r="E105" i="11" s="1"/>
  <c r="G131" i="8"/>
  <c r="G106" i="13" l="1"/>
  <c r="G108" i="12"/>
  <c r="G106" i="11"/>
  <c r="H131" i="8"/>
  <c r="F131" i="8"/>
  <c r="E131" i="8" s="1"/>
  <c r="H106" i="13" l="1"/>
  <c r="F106" i="13"/>
  <c r="E106" i="13" s="1"/>
  <c r="H108" i="12"/>
  <c r="F108" i="12" s="1"/>
  <c r="E108" i="12" s="1"/>
  <c r="H106" i="11"/>
  <c r="F106" i="11" s="1"/>
  <c r="E106" i="11" s="1"/>
  <c r="G132" i="8"/>
  <c r="G107" i="13" l="1"/>
  <c r="G109" i="12"/>
  <c r="G107" i="11"/>
  <c r="H132" i="8"/>
  <c r="F132" i="8"/>
  <c r="E132" i="8" s="1"/>
  <c r="H107" i="13" l="1"/>
  <c r="F107" i="13"/>
  <c r="E107" i="13" s="1"/>
  <c r="H109" i="12"/>
  <c r="F109" i="12"/>
  <c r="E109" i="12" s="1"/>
  <c r="H107" i="11"/>
  <c r="F107" i="11"/>
  <c r="E107" i="11" s="1"/>
  <c r="G133" i="8"/>
  <c r="G108" i="13" l="1"/>
  <c r="G110" i="12"/>
  <c r="G108" i="11"/>
  <c r="H133" i="8"/>
  <c r="F133" i="8"/>
  <c r="E133" i="8" s="1"/>
  <c r="H108" i="13" l="1"/>
  <c r="F108" i="13"/>
  <c r="E108" i="13" s="1"/>
  <c r="H110" i="12"/>
  <c r="F110" i="12" s="1"/>
  <c r="E110" i="12" s="1"/>
  <c r="H108" i="11"/>
  <c r="F108" i="11" s="1"/>
  <c r="E108" i="11" s="1"/>
  <c r="G134" i="8"/>
  <c r="G109" i="13" l="1"/>
  <c r="G111" i="12"/>
  <c r="G109" i="11"/>
  <c r="H134" i="8"/>
  <c r="F134" i="8"/>
  <c r="E134" i="8" s="1"/>
  <c r="H109" i="13" l="1"/>
  <c r="F109" i="13"/>
  <c r="E109" i="13" s="1"/>
  <c r="H111" i="12"/>
  <c r="H109" i="11"/>
  <c r="F109" i="11" s="1"/>
  <c r="E109" i="11" s="1"/>
  <c r="G135" i="8"/>
  <c r="G110" i="13" l="1"/>
  <c r="F111" i="12"/>
  <c r="E111" i="12" s="1"/>
  <c r="G110" i="11"/>
  <c r="H135" i="8"/>
  <c r="H13" i="8" s="1"/>
  <c r="F135" i="8"/>
  <c r="G13" i="8"/>
  <c r="H110" i="13" l="1"/>
  <c r="F110" i="13"/>
  <c r="E110" i="13" s="1"/>
  <c r="G112" i="12"/>
  <c r="H110" i="11"/>
  <c r="F110" i="11" s="1"/>
  <c r="E110" i="11" s="1"/>
  <c r="F13" i="8"/>
  <c r="J9" i="8" s="1"/>
  <c r="E135" i="8"/>
  <c r="G111" i="13" l="1"/>
  <c r="H112" i="12"/>
  <c r="F112" i="12"/>
  <c r="G111" i="11"/>
  <c r="H111" i="13" l="1"/>
  <c r="F111" i="13"/>
  <c r="E111" i="13" s="1"/>
  <c r="E112" i="12"/>
  <c r="H111" i="11"/>
  <c r="G112" i="13" l="1"/>
  <c r="G113" i="12"/>
  <c r="F111" i="11"/>
  <c r="H112" i="13" l="1"/>
  <c r="F112" i="13"/>
  <c r="E112" i="13" s="1"/>
  <c r="H113" i="12"/>
  <c r="F113" i="12"/>
  <c r="E111" i="11"/>
  <c r="G113" i="13" l="1"/>
  <c r="E113" i="12"/>
  <c r="G112" i="11"/>
  <c r="H113" i="13" l="1"/>
  <c r="F113" i="13" s="1"/>
  <c r="E113" i="13" s="1"/>
  <c r="G114" i="12"/>
  <c r="H112" i="11"/>
  <c r="F112" i="11"/>
  <c r="G114" i="13" l="1"/>
  <c r="H114" i="12"/>
  <c r="F114" i="12"/>
  <c r="E112" i="11"/>
  <c r="H114" i="13" l="1"/>
  <c r="F114" i="13" s="1"/>
  <c r="E114" i="13" s="1"/>
  <c r="E114" i="12"/>
  <c r="G113" i="11"/>
  <c r="G115" i="13" l="1"/>
  <c r="G115" i="12"/>
  <c r="H113" i="11"/>
  <c r="F113" i="11"/>
  <c r="H115" i="13" l="1"/>
  <c r="F115" i="13" s="1"/>
  <c r="E115" i="13" s="1"/>
  <c r="H115" i="12"/>
  <c r="F115" i="12"/>
  <c r="E113" i="11"/>
  <c r="G116" i="13" l="1"/>
  <c r="E115" i="12"/>
  <c r="G114" i="11"/>
  <c r="H116" i="13" l="1"/>
  <c r="F116" i="13"/>
  <c r="E116" i="13" s="1"/>
  <c r="G116" i="12"/>
  <c r="H114" i="11"/>
  <c r="F114" i="11"/>
  <c r="G117" i="13" l="1"/>
  <c r="H116" i="12"/>
  <c r="F116" i="12"/>
  <c r="E114" i="11"/>
  <c r="H117" i="13" l="1"/>
  <c r="F117" i="13"/>
  <c r="E117" i="13" s="1"/>
  <c r="E116" i="12"/>
  <c r="G115" i="11"/>
  <c r="G118" i="13" l="1"/>
  <c r="G117" i="12"/>
  <c r="H115" i="11"/>
  <c r="F115" i="11"/>
  <c r="H118" i="13" l="1"/>
  <c r="F118" i="13"/>
  <c r="E118" i="13" s="1"/>
  <c r="H117" i="12"/>
  <c r="F117" i="12"/>
  <c r="E117" i="12" s="1"/>
  <c r="E115" i="11"/>
  <c r="G119" i="13" l="1"/>
  <c r="G118" i="12"/>
  <c r="G116" i="11"/>
  <c r="H119" i="13" l="1"/>
  <c r="F119" i="13"/>
  <c r="E119" i="13" s="1"/>
  <c r="H118" i="12"/>
  <c r="F118" i="12"/>
  <c r="E118" i="12" s="1"/>
  <c r="H116" i="11"/>
  <c r="F116" i="11"/>
  <c r="E116" i="11" s="1"/>
  <c r="G120" i="13" l="1"/>
  <c r="G119" i="12"/>
  <c r="G117" i="11"/>
  <c r="H120" i="13" l="1"/>
  <c r="F120" i="13" s="1"/>
  <c r="E120" i="13" s="1"/>
  <c r="H119" i="12"/>
  <c r="F119" i="12" s="1"/>
  <c r="E119" i="12" s="1"/>
  <c r="H117" i="11"/>
  <c r="F117" i="11"/>
  <c r="E117" i="11" s="1"/>
  <c r="G121" i="13" l="1"/>
  <c r="G120" i="12"/>
  <c r="G118" i="11"/>
  <c r="H121" i="13" l="1"/>
  <c r="F121" i="13"/>
  <c r="E121" i="13" s="1"/>
  <c r="H120" i="12"/>
  <c r="F120" i="12"/>
  <c r="E120" i="12" s="1"/>
  <c r="H118" i="11"/>
  <c r="F118" i="11"/>
  <c r="E118" i="11" s="1"/>
  <c r="G122" i="13" l="1"/>
  <c r="G121" i="12"/>
  <c r="G119" i="11"/>
  <c r="H122" i="13" l="1"/>
  <c r="F122" i="13"/>
  <c r="E122" i="13" s="1"/>
  <c r="H121" i="12"/>
  <c r="F121" i="12"/>
  <c r="E121" i="12" s="1"/>
  <c r="H119" i="11"/>
  <c r="F119" i="11"/>
  <c r="E119" i="11" s="1"/>
  <c r="G123" i="13" l="1"/>
  <c r="G122" i="12"/>
  <c r="G120" i="11"/>
  <c r="H123" i="13" l="1"/>
  <c r="F123" i="13"/>
  <c r="E123" i="13" s="1"/>
  <c r="H122" i="12"/>
  <c r="F122" i="12"/>
  <c r="E122" i="12" s="1"/>
  <c r="H120" i="11"/>
  <c r="F120" i="11"/>
  <c r="E120" i="11" s="1"/>
  <c r="G124" i="13" l="1"/>
  <c r="G123" i="12"/>
  <c r="G121" i="11"/>
  <c r="H124" i="13" l="1"/>
  <c r="F124" i="13"/>
  <c r="E124" i="13" s="1"/>
  <c r="H123" i="12"/>
  <c r="F123" i="12"/>
  <c r="H121" i="11"/>
  <c r="F121" i="11"/>
  <c r="E121" i="11" s="1"/>
  <c r="G125" i="13" l="1"/>
  <c r="E123" i="12"/>
  <c r="G122" i="11"/>
  <c r="H125" i="13" l="1"/>
  <c r="F125" i="13"/>
  <c r="E125" i="13" s="1"/>
  <c r="G124" i="12"/>
  <c r="H122" i="11"/>
  <c r="F122" i="11"/>
  <c r="E122" i="11" s="1"/>
  <c r="G126" i="13" l="1"/>
  <c r="H124" i="12"/>
  <c r="F124" i="12"/>
  <c r="G123" i="11"/>
  <c r="H126" i="13" l="1"/>
  <c r="F126" i="13" s="1"/>
  <c r="E126" i="13" s="1"/>
  <c r="E124" i="12"/>
  <c r="H123" i="11"/>
  <c r="F123" i="11"/>
  <c r="E123" i="11" s="1"/>
  <c r="G127" i="13" l="1"/>
  <c r="G125" i="12"/>
  <c r="G124" i="11"/>
  <c r="H127" i="13" l="1"/>
  <c r="F127" i="13" s="1"/>
  <c r="E127" i="13" s="1"/>
  <c r="H125" i="12"/>
  <c r="F125" i="12"/>
  <c r="H124" i="11"/>
  <c r="F124" i="11"/>
  <c r="E124" i="11" s="1"/>
  <c r="G128" i="13" l="1"/>
  <c r="E125" i="12"/>
  <c r="G125" i="11"/>
  <c r="H128" i="13" l="1"/>
  <c r="F128" i="13"/>
  <c r="E128" i="13" s="1"/>
  <c r="G126" i="12"/>
  <c r="H125" i="11"/>
  <c r="F125" i="11"/>
  <c r="E125" i="11" s="1"/>
  <c r="G129" i="13" l="1"/>
  <c r="H126" i="12"/>
  <c r="F126" i="12"/>
  <c r="G126" i="11"/>
  <c r="H129" i="13" l="1"/>
  <c r="F129" i="13"/>
  <c r="E129" i="13" s="1"/>
  <c r="E126" i="12"/>
  <c r="H126" i="11"/>
  <c r="F126" i="11"/>
  <c r="E126" i="11" s="1"/>
  <c r="G130" i="13" l="1"/>
  <c r="G127" i="12"/>
  <c r="G127" i="11"/>
  <c r="H130" i="13" l="1"/>
  <c r="F130" i="13"/>
  <c r="E130" i="13" s="1"/>
  <c r="H127" i="12"/>
  <c r="F127" i="12"/>
  <c r="H127" i="11"/>
  <c r="F127" i="11"/>
  <c r="E127" i="11" s="1"/>
  <c r="G131" i="13" l="1"/>
  <c r="E127" i="12"/>
  <c r="G128" i="11"/>
  <c r="H131" i="13" l="1"/>
  <c r="F131" i="13"/>
  <c r="E131" i="13" s="1"/>
  <c r="G128" i="12"/>
  <c r="H128" i="11"/>
  <c r="F128" i="11"/>
  <c r="E128" i="11" s="1"/>
  <c r="G132" i="13" l="1"/>
  <c r="H128" i="12"/>
  <c r="F128" i="12"/>
  <c r="G129" i="11"/>
  <c r="H132" i="13" l="1"/>
  <c r="F132" i="13"/>
  <c r="E132" i="13" s="1"/>
  <c r="E128" i="12"/>
  <c r="H129" i="11"/>
  <c r="F129" i="11" s="1"/>
  <c r="E129" i="11" s="1"/>
  <c r="G133" i="13" l="1"/>
  <c r="G129" i="12"/>
  <c r="G130" i="11"/>
  <c r="H133" i="13" l="1"/>
  <c r="F133" i="13"/>
  <c r="E133" i="13" s="1"/>
  <c r="H129" i="12"/>
  <c r="F129" i="12"/>
  <c r="E129" i="12" s="1"/>
  <c r="H130" i="11"/>
  <c r="F130" i="11" s="1"/>
  <c r="E130" i="11" s="1"/>
  <c r="G134" i="13" l="1"/>
  <c r="G130" i="12"/>
  <c r="G131" i="11"/>
  <c r="H134" i="13" l="1"/>
  <c r="F134" i="13"/>
  <c r="E134" i="13" s="1"/>
  <c r="H130" i="12"/>
  <c r="F130" i="12"/>
  <c r="E130" i="12" s="1"/>
  <c r="H131" i="11"/>
  <c r="F131" i="11"/>
  <c r="E131" i="11" s="1"/>
  <c r="G135" i="13" l="1"/>
  <c r="G131" i="12"/>
  <c r="G132" i="11"/>
  <c r="H135" i="13" l="1"/>
  <c r="H13" i="13" s="1"/>
  <c r="G13" i="13"/>
  <c r="H131" i="12"/>
  <c r="F131" i="12"/>
  <c r="E131" i="12" s="1"/>
  <c r="H132" i="11"/>
  <c r="F132" i="11"/>
  <c r="E132" i="11" s="1"/>
  <c r="F135" i="13" l="1"/>
  <c r="G132" i="12"/>
  <c r="G133" i="11"/>
  <c r="F13" i="13" l="1"/>
  <c r="J9" i="13" s="1"/>
  <c r="E135" i="13"/>
  <c r="H132" i="12"/>
  <c r="F132" i="12"/>
  <c r="E132" i="12" s="1"/>
  <c r="H133" i="11"/>
  <c r="F133" i="11" s="1"/>
  <c r="E133" i="11" s="1"/>
  <c r="G133" i="12" l="1"/>
  <c r="G134" i="11"/>
  <c r="H133" i="12" l="1"/>
  <c r="F133" i="12"/>
  <c r="E133" i="12" s="1"/>
  <c r="H134" i="11"/>
  <c r="F134" i="11" s="1"/>
  <c r="E134" i="11" s="1"/>
  <c r="G134" i="12" l="1"/>
  <c r="G135" i="11"/>
  <c r="H134" i="12" l="1"/>
  <c r="F134" i="12"/>
  <c r="E134" i="12" s="1"/>
  <c r="H135" i="11"/>
  <c r="H13" i="11" s="1"/>
  <c r="F135" i="11"/>
  <c r="G13" i="11"/>
  <c r="G135" i="12" l="1"/>
  <c r="F13" i="11"/>
  <c r="J9" i="11" s="1"/>
  <c r="E135" i="11"/>
  <c r="H135" i="12" l="1"/>
  <c r="H13" i="12" s="1"/>
  <c r="F135" i="12"/>
  <c r="G13" i="12"/>
  <c r="F13" i="12" l="1"/>
  <c r="J9" i="12" s="1"/>
  <c r="E135" i="12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4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<sst xmlns="http://schemas.openxmlformats.org/spreadsheetml/2006/main" count="104" uniqueCount="25">
  <si>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</si>
  <si>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</si>
  <si>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</si>
  <si>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</si>
  <si>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</si>
  <si>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</si>
  <si>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</si>
  <si>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</si>
  <si>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</si>
  <si>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</si>
  <si>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</si>
  <si>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</si>
  <si>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</si>
  <si>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</si>
  <si>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</si>
  <si>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</si>
  <si>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</si>
  <si>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</si>
  <si>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</si>
  <si>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</si>
  <si>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</si>
  <si>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</si>
  <si>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</si>
  <si>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QUINCENAS</t>
  </si>
  <si>
    <t>SNTE 18 MICH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</si>
</sst>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horizontal="center"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3" borderId="0" xfId="0" applyFill="1" applyProtection="1"/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3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24</v>
      </c>
      <c r="XFD2" s="23">
        <v>6.7054970164546174E-2</v>
      </c>
    </row>
    <row r="3" spans="1:14 16383:16384" x14ac:dyDescent="0.25">
      <c r="XFC3" s="24">
        <v>36</v>
      </c>
      <c r="XFD3" s="23">
        <v>6.5426314199798927E-2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6.3490292642274709E-2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60</v>
      </c>
      <c r="XFD5" s="23">
        <v>6.1645882581674805E-2</v>
      </c>
    </row>
    <row r="6" spans="1:14 16383:16384" x14ac:dyDescent="0.25">
      <c r="C6" s="25" t="s">
        <v>18</v>
      </c>
      <c r="D6" s="25"/>
      <c r="E6" s="22">
        <v>150000</v>
      </c>
      <c r="F6" s="1"/>
      <c r="G6" s="1"/>
      <c r="H6" s="28" t="s">
        <v>17</v>
      </c>
      <c r="I6" s="28"/>
      <c r="J6" s="9">
        <f>J7/1.16</f>
        <v>4.7375004815887641E-2</v>
      </c>
      <c r="XFC6" s="24">
        <v>72</v>
      </c>
      <c r="XFD6" s="23">
        <v>5.9978966105123099E-2</v>
      </c>
    </row>
    <row r="7" spans="1:14 16383:16384" x14ac:dyDescent="0.25">
      <c r="C7" s="25" t="s">
        <v>10</v>
      </c>
      <c r="D7" s="25"/>
      <c r="E7" s="2">
        <v>120</v>
      </c>
      <c r="F7" s="1" t="s">
        <v>23</v>
      </c>
      <c r="G7" s="1"/>
      <c r="H7" s="28" t="s">
        <v>16</v>
      </c>
      <c r="I7" s="28"/>
      <c r="J7" s="9">
        <f>VLOOKUP(E7,$XFC$1:$XFD$10,2,0)</f>
        <v>5.4955005586429656E-2</v>
      </c>
      <c r="XFC7" s="24">
        <v>84</v>
      </c>
      <c r="XFD7" s="23">
        <v>5.8493000383757508E-2</v>
      </c>
    </row>
    <row r="8" spans="1:14 16383:16384" x14ac:dyDescent="0.25">
      <c r="C8" s="25" t="s">
        <v>11</v>
      </c>
      <c r="D8" s="25"/>
      <c r="E8" s="3">
        <f>-PMT(J7/2,E7,E6,0,0)</f>
        <v>4287.3990000000013</v>
      </c>
      <c r="F8" s="1"/>
      <c r="G8" s="1"/>
      <c r="H8" s="1"/>
      <c r="I8" s="1"/>
      <c r="J8" s="1"/>
      <c r="XFC8" s="24">
        <v>96</v>
      </c>
      <c r="XFD8" s="23">
        <v>5.7174088333062367E-2</v>
      </c>
    </row>
    <row r="9" spans="1:14 16383:16384" ht="15" customHeight="1" x14ac:dyDescent="0.25">
      <c r="C9" s="25" t="s">
        <v>12</v>
      </c>
      <c r="D9" s="25"/>
      <c r="E9" s="3">
        <f>E7*E8</f>
        <v>514487.88000000012</v>
      </c>
      <c r="F9" s="1"/>
      <c r="G9" s="1"/>
      <c r="H9" s="26" t="s">
        <v>19</v>
      </c>
      <c r="I9" s="26"/>
      <c r="J9" s="11">
        <f>+((G13+H13)/F13)/(E7/2)</f>
        <v>4.0498653333334099E-2</v>
      </c>
      <c r="K9" s="16"/>
      <c r="XFC9" s="24">
        <v>108</v>
      </c>
      <c r="XFD9" s="23">
        <v>5.6000159531924547E-2</v>
      </c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>
        <v>120</v>
      </c>
      <c r="XFD10" s="23">
        <v>5.4955005586429656E-2</v>
      </c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149999.99999999802</v>
      </c>
      <c r="G13" s="6">
        <f>SUM(G15:G175)</f>
        <v>314213.68965517415</v>
      </c>
      <c r="H13" s="6">
        <f>SUM(H15:H175)</f>
        <v>50274.19034482789</v>
      </c>
      <c r="I13" s="6">
        <f>SUM(I15:I175)</f>
        <v>514487.87999999884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149834.22641898223</v>
      </c>
      <c r="F16" s="15">
        <f>IF(D16&lt;=$E$7,IF(D16=0,0,I16-SUM(G16:H16)),"")</f>
        <v>165.77358101777645</v>
      </c>
      <c r="G16" s="15">
        <f>IF(D16&lt;=$E$7,IFERROR(E15*$J$6/2,""),"")</f>
        <v>3553.1253611915731</v>
      </c>
      <c r="H16" s="15">
        <f>IFERROR(G16*16%,"")</f>
        <v>568.50005779065168</v>
      </c>
      <c r="I16" s="15">
        <f>IF(D16&lt;=$E$7,$E$8,"")</f>
        <v>4287.3990000000013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149663.89779392901</v>
      </c>
      <c r="F17" s="15">
        <f t="shared" ref="F17:F75" si="2">IF(D17&lt;=$E$7,IF(D17=0,0,I17-SUM(G17:H17)),"")</f>
        <v>170.32862505323374</v>
      </c>
      <c r="G17" s="15">
        <f t="shared" ref="G17:G75" si="3">IF(D17&lt;=$E$7,IFERROR(E16*$J$6/2,""),"")</f>
        <v>3549.1985990920411</v>
      </c>
      <c r="H17" s="15">
        <f t="shared" ref="H17:H75" si="4">IFERROR(G17*16%,"")</f>
        <v>567.87177585472659</v>
      </c>
      <c r="I17" s="15">
        <f t="shared" ref="I17:I75" si="5">IF(D17&lt;=$E$7,$E$8,"")</f>
        <v>4287.3990000000013</v>
      </c>
    </row>
    <row r="18" spans="1:9" x14ac:dyDescent="0.25">
      <c r="A18">
        <v>3</v>
      </c>
      <c r="D18" s="14">
        <f t="shared" si="0"/>
        <v>3</v>
      </c>
      <c r="E18" s="15">
        <f t="shared" si="1"/>
        <v>149488.8889636051</v>
      </c>
      <c r="F18" s="15">
        <f t="shared" si="2"/>
        <v>175.00883032389811</v>
      </c>
      <c r="G18" s="15">
        <f t="shared" si="3"/>
        <v>3545.163939375951</v>
      </c>
      <c r="H18" s="15">
        <f t="shared" si="4"/>
        <v>567.22623030015222</v>
      </c>
      <c r="I18" s="15">
        <f t="shared" si="5"/>
        <v>4287.3990000000013</v>
      </c>
    </row>
    <row r="19" spans="1:9" x14ac:dyDescent="0.25">
      <c r="A19">
        <v>4</v>
      </c>
      <c r="D19" s="14">
        <f t="shared" si="0"/>
        <v>4</v>
      </c>
      <c r="E19" s="15">
        <f t="shared" si="1"/>
        <v>149309.07132765715</v>
      </c>
      <c r="F19" s="15">
        <f t="shared" si="2"/>
        <v>179.8176359479603</v>
      </c>
      <c r="G19" s="15">
        <f t="shared" si="3"/>
        <v>3541.0184172862423</v>
      </c>
      <c r="H19" s="15">
        <f t="shared" si="4"/>
        <v>566.56294676579876</v>
      </c>
      <c r="I19" s="15">
        <f t="shared" si="5"/>
        <v>4287.3990000000013</v>
      </c>
    </row>
    <row r="20" spans="1:9" x14ac:dyDescent="0.25">
      <c r="A20">
        <v>5</v>
      </c>
      <c r="D20" s="14">
        <f t="shared" si="0"/>
        <v>5</v>
      </c>
      <c r="E20" s="15">
        <f t="shared" si="1"/>
        <v>149124.31275211516</v>
      </c>
      <c r="F20" s="15">
        <f t="shared" si="2"/>
        <v>184.75857554198956</v>
      </c>
      <c r="G20" s="15">
        <f t="shared" si="3"/>
        <v>3536.7589866017343</v>
      </c>
      <c r="H20" s="15">
        <f t="shared" si="4"/>
        <v>565.88143785627744</v>
      </c>
      <c r="I20" s="15">
        <f t="shared" si="5"/>
        <v>4287.3990000000013</v>
      </c>
    </row>
    <row r="21" spans="1:9" x14ac:dyDescent="0.25">
      <c r="A21">
        <v>6</v>
      </c>
      <c r="D21" s="14">
        <f t="shared" si="0"/>
        <v>6</v>
      </c>
      <c r="E21" s="15">
        <f t="shared" si="1"/>
        <v>148934.47747229764</v>
      </c>
      <c r="F21" s="15">
        <f t="shared" si="2"/>
        <v>189.83527981751467</v>
      </c>
      <c r="G21" s="15">
        <f t="shared" si="3"/>
        <v>3532.3825173986952</v>
      </c>
      <c r="H21" s="15">
        <f t="shared" si="4"/>
        <v>565.18120278379126</v>
      </c>
      <c r="I21" s="15">
        <f t="shared" si="5"/>
        <v>4287.3990000000013</v>
      </c>
    </row>
    <row r="22" spans="1:9" x14ac:dyDescent="0.25">
      <c r="A22">
        <v>7</v>
      </c>
      <c r="D22" s="14">
        <f t="shared" si="0"/>
        <v>7</v>
      </c>
      <c r="E22" s="15">
        <f t="shared" si="1"/>
        <v>148739.4259930487</v>
      </c>
      <c r="F22" s="15">
        <f t="shared" si="2"/>
        <v>195.05147924895118</v>
      </c>
      <c r="G22" s="15">
        <f t="shared" si="3"/>
        <v>3527.8857937509051</v>
      </c>
      <c r="H22" s="15">
        <f t="shared" si="4"/>
        <v>564.46172700014483</v>
      </c>
      <c r="I22" s="15">
        <f t="shared" si="5"/>
        <v>4287.3990000000013</v>
      </c>
    </row>
    <row r="23" spans="1:9" x14ac:dyDescent="0.25">
      <c r="A23">
        <v>8</v>
      </c>
      <c r="D23" s="14">
        <f t="shared" si="0"/>
        <v>8</v>
      </c>
      <c r="E23" s="15">
        <f t="shared" si="1"/>
        <v>148539.01498623387</v>
      </c>
      <c r="F23" s="15">
        <f t="shared" si="2"/>
        <v>200.41100681483476</v>
      </c>
      <c r="G23" s="15">
        <f t="shared" si="3"/>
        <v>3523.2655113665228</v>
      </c>
      <c r="H23" s="15">
        <f t="shared" si="4"/>
        <v>563.7224818186437</v>
      </c>
      <c r="I23" s="15">
        <f t="shared" si="5"/>
        <v>4287.3990000000013</v>
      </c>
    </row>
    <row r="24" spans="1:9" x14ac:dyDescent="0.25">
      <c r="A24">
        <v>9</v>
      </c>
      <c r="D24" s="14">
        <f t="shared" si="0"/>
        <v>9</v>
      </c>
      <c r="E24" s="15">
        <f t="shared" si="1"/>
        <v>148333.09718541949</v>
      </c>
      <c r="F24" s="15">
        <f t="shared" si="2"/>
        <v>205.91780081437992</v>
      </c>
      <c r="G24" s="15">
        <f t="shared" si="3"/>
        <v>3518.5182751600182</v>
      </c>
      <c r="H24" s="15">
        <f t="shared" si="4"/>
        <v>562.96292402560289</v>
      </c>
      <c r="I24" s="15">
        <f t="shared" si="5"/>
        <v>4287.3990000000013</v>
      </c>
    </row>
    <row r="25" spans="1:9" x14ac:dyDescent="0.25">
      <c r="A25">
        <v>10</v>
      </c>
      <c r="D25" s="14">
        <f t="shared" si="0"/>
        <v>10</v>
      </c>
      <c r="E25" s="15">
        <f t="shared" si="1"/>
        <v>148121.52127765806</v>
      </c>
      <c r="F25" s="15">
        <f t="shared" si="2"/>
        <v>211.57590776142979</v>
      </c>
      <c r="G25" s="15">
        <f t="shared" si="3"/>
        <v>3513.6405967573892</v>
      </c>
      <c r="H25" s="15">
        <f t="shared" si="4"/>
        <v>562.18249548118229</v>
      </c>
      <c r="I25" s="15">
        <f t="shared" si="5"/>
        <v>4287.3990000000013</v>
      </c>
    </row>
    <row r="26" spans="1:9" x14ac:dyDescent="0.25">
      <c r="A26">
        <v>11</v>
      </c>
      <c r="D26" s="14">
        <f t="shared" si="0"/>
        <v>11</v>
      </c>
      <c r="E26" s="15">
        <f t="shared" si="1"/>
        <v>147904.13179230015</v>
      </c>
      <c r="F26" s="15">
        <f t="shared" si="2"/>
        <v>217.38948535792179</v>
      </c>
      <c r="G26" s="15">
        <f t="shared" si="3"/>
        <v>3508.6288919328272</v>
      </c>
      <c r="H26" s="15">
        <f t="shared" si="4"/>
        <v>561.38062270925241</v>
      </c>
      <c r="I26" s="15">
        <f t="shared" si="5"/>
        <v>4287.3990000000013</v>
      </c>
    </row>
    <row r="27" spans="1:9" x14ac:dyDescent="0.25">
      <c r="A27">
        <v>12</v>
      </c>
      <c r="D27" s="14">
        <f t="shared" si="0"/>
        <v>12</v>
      </c>
      <c r="E27" s="15">
        <f t="shared" si="1"/>
        <v>147680.76898675109</v>
      </c>
      <c r="F27" s="15">
        <f t="shared" si="2"/>
        <v>223.36280554905898</v>
      </c>
      <c r="G27" s="15">
        <f t="shared" si="3"/>
        <v>3503.47947797495</v>
      </c>
      <c r="H27" s="15">
        <f t="shared" si="4"/>
        <v>560.55671647599206</v>
      </c>
      <c r="I27" s="15">
        <f t="shared" si="5"/>
        <v>4287.3990000000013</v>
      </c>
    </row>
    <row r="28" spans="1:9" x14ac:dyDescent="0.25">
      <c r="A28">
        <v>13</v>
      </c>
      <c r="D28" s="14">
        <f t="shared" si="0"/>
        <v>13</v>
      </c>
      <c r="E28" s="15">
        <f t="shared" si="1"/>
        <v>147451.26872908865</v>
      </c>
      <c r="F28" s="15">
        <f t="shared" si="2"/>
        <v>229.5002576624338</v>
      </c>
      <c r="G28" s="15">
        <f t="shared" si="3"/>
        <v>3498.1885709806616</v>
      </c>
      <c r="H28" s="15">
        <f t="shared" si="4"/>
        <v>559.7101713569059</v>
      </c>
      <c r="I28" s="15">
        <f t="shared" si="5"/>
        <v>4287.3990000000013</v>
      </c>
    </row>
    <row r="29" spans="1:9" x14ac:dyDescent="0.25">
      <c r="A29">
        <v>14</v>
      </c>
      <c r="D29" s="14">
        <f t="shared" si="0"/>
        <v>14</v>
      </c>
      <c r="E29" s="15">
        <f t="shared" si="1"/>
        <v>147215.46237745526</v>
      </c>
      <c r="F29" s="15">
        <f t="shared" si="2"/>
        <v>235.80635163339684</v>
      </c>
      <c r="G29" s="15">
        <f t="shared" si="3"/>
        <v>3492.7522830746589</v>
      </c>
      <c r="H29" s="15">
        <f t="shared" si="4"/>
        <v>558.84036529194543</v>
      </c>
      <c r="I29" s="15">
        <f t="shared" si="5"/>
        <v>4287.3990000000013</v>
      </c>
    </row>
    <row r="30" spans="1:9" x14ac:dyDescent="0.25">
      <c r="A30">
        <v>15</v>
      </c>
      <c r="D30" s="14">
        <f t="shared" si="0"/>
        <v>15</v>
      </c>
      <c r="E30" s="15">
        <f t="shared" si="1"/>
        <v>146973.1766561362</v>
      </c>
      <c r="F30" s="15">
        <f t="shared" si="2"/>
        <v>242.28572131906139</v>
      </c>
      <c r="G30" s="15">
        <f t="shared" si="3"/>
        <v>3487.1666195525345</v>
      </c>
      <c r="H30" s="15">
        <f t="shared" si="4"/>
        <v>557.94665912840549</v>
      </c>
      <c r="I30" s="15">
        <f t="shared" si="5"/>
        <v>4287.3990000000013</v>
      </c>
    </row>
    <row r="31" spans="1:9" x14ac:dyDescent="0.25">
      <c r="A31">
        <v>16</v>
      </c>
      <c r="D31" s="14">
        <f t="shared" si="0"/>
        <v>16</v>
      </c>
      <c r="E31" s="15">
        <f t="shared" si="1"/>
        <v>146724.23352823284</v>
      </c>
      <c r="F31" s="15">
        <f t="shared" si="2"/>
        <v>248.94312790336198</v>
      </c>
      <c r="G31" s="15">
        <f t="shared" si="3"/>
        <v>3481.4274759453788</v>
      </c>
      <c r="H31" s="15">
        <f t="shared" si="4"/>
        <v>557.02839615126061</v>
      </c>
      <c r="I31" s="15">
        <f t="shared" si="5"/>
        <v>4287.3990000000013</v>
      </c>
    </row>
    <row r="32" spans="1:9" x14ac:dyDescent="0.25">
      <c r="A32">
        <v>17</v>
      </c>
      <c r="D32" s="14">
        <f t="shared" si="0"/>
        <v>17</v>
      </c>
      <c r="E32" s="15">
        <f t="shared" si="1"/>
        <v>146468.45006483718</v>
      </c>
      <c r="F32" s="15">
        <f t="shared" si="2"/>
        <v>255.78346339567815</v>
      </c>
      <c r="G32" s="15">
        <f t="shared" si="3"/>
        <v>3475.5306350037267</v>
      </c>
      <c r="H32" s="15">
        <f t="shared" si="4"/>
        <v>556.08490160059625</v>
      </c>
      <c r="I32" s="15">
        <f t="shared" si="5"/>
        <v>4287.3990000000013</v>
      </c>
    </row>
    <row r="33" spans="1:9" x14ac:dyDescent="0.25">
      <c r="A33">
        <v>18</v>
      </c>
      <c r="D33" s="14">
        <f t="shared" si="0"/>
        <v>18</v>
      </c>
      <c r="E33" s="15">
        <f t="shared" si="1"/>
        <v>146205.6383106116</v>
      </c>
      <c r="F33" s="15">
        <f t="shared" si="2"/>
        <v>262.81175422559045</v>
      </c>
      <c r="G33" s="15">
        <f t="shared" si="3"/>
        <v>3469.4717635986299</v>
      </c>
      <c r="H33" s="15">
        <f t="shared" si="4"/>
        <v>555.11548217578081</v>
      </c>
      <c r="I33" s="15">
        <f t="shared" si="5"/>
        <v>4287.3990000000013</v>
      </c>
    </row>
    <row r="34" spans="1:9" x14ac:dyDescent="0.25">
      <c r="A34">
        <v>19</v>
      </c>
      <c r="D34" s="14">
        <f t="shared" si="0"/>
        <v>19</v>
      </c>
      <c r="E34" s="15">
        <f t="shared" si="1"/>
        <v>145935.60514567519</v>
      </c>
      <c r="F34" s="15">
        <f t="shared" si="2"/>
        <v>270.03316493641387</v>
      </c>
      <c r="G34" s="15">
        <f t="shared" si="3"/>
        <v>3463.2464095375753</v>
      </c>
      <c r="H34" s="15">
        <f t="shared" si="4"/>
        <v>554.11942552601204</v>
      </c>
      <c r="I34" s="15">
        <f t="shared" si="5"/>
        <v>4287.3990000000013</v>
      </c>
    </row>
    <row r="35" spans="1:9" x14ac:dyDescent="0.25">
      <c r="A35">
        <v>20</v>
      </c>
      <c r="D35" s="14">
        <f t="shared" si="0"/>
        <v>20</v>
      </c>
      <c r="E35" s="15">
        <f t="shared" si="1"/>
        <v>145658.15214369498</v>
      </c>
      <c r="F35" s="15">
        <f t="shared" si="2"/>
        <v>277.45300198021414</v>
      </c>
      <c r="G35" s="15">
        <f t="shared" si="3"/>
        <v>3456.8499982929197</v>
      </c>
      <c r="H35" s="15">
        <f t="shared" si="4"/>
        <v>553.09599972686715</v>
      </c>
      <c r="I35" s="15">
        <f t="shared" si="5"/>
        <v>4287.3990000000013</v>
      </c>
    </row>
    <row r="36" spans="1:9" x14ac:dyDescent="0.25">
      <c r="A36">
        <v>21</v>
      </c>
      <c r="D36" s="14">
        <f t="shared" si="0"/>
        <v>21</v>
      </c>
      <c r="E36" s="15">
        <f t="shared" si="1"/>
        <v>145373.07542607788</v>
      </c>
      <c r="F36" s="15">
        <f t="shared" si="2"/>
        <v>285.07671761711163</v>
      </c>
      <c r="G36" s="15">
        <f t="shared" si="3"/>
        <v>3450.2778296404222</v>
      </c>
      <c r="H36" s="15">
        <f t="shared" si="4"/>
        <v>552.04445274246757</v>
      </c>
      <c r="I36" s="15">
        <f t="shared" si="5"/>
        <v>4287.3990000000013</v>
      </c>
    </row>
    <row r="37" spans="1:9" x14ac:dyDescent="0.25">
      <c r="A37">
        <v>22</v>
      </c>
      <c r="D37" s="14">
        <f t="shared" si="0"/>
        <v>22</v>
      </c>
      <c r="E37" s="15">
        <f t="shared" si="1"/>
        <v>145080.16551215615</v>
      </c>
      <c r="F37" s="15">
        <f t="shared" si="2"/>
        <v>292.909913921716</v>
      </c>
      <c r="G37" s="15">
        <f t="shared" si="3"/>
        <v>3443.5250742054182</v>
      </c>
      <c r="H37" s="15">
        <f t="shared" si="4"/>
        <v>550.96401187286688</v>
      </c>
      <c r="I37" s="15">
        <f t="shared" si="5"/>
        <v>4287.3990000000013</v>
      </c>
    </row>
    <row r="38" spans="1:9" x14ac:dyDescent="0.25">
      <c r="A38">
        <v>23</v>
      </c>
      <c r="D38" s="14">
        <f t="shared" si="0"/>
        <v>23</v>
      </c>
      <c r="E38" s="15">
        <f t="shared" si="1"/>
        <v>144779.20716525649</v>
      </c>
      <c r="F38" s="15">
        <f t="shared" si="2"/>
        <v>300.95834689966068</v>
      </c>
      <c r="G38" s="15">
        <f t="shared" si="3"/>
        <v>3436.5867699140867</v>
      </c>
      <c r="H38" s="15">
        <f t="shared" si="4"/>
        <v>549.85388318625394</v>
      </c>
      <c r="I38" s="15">
        <f t="shared" si="5"/>
        <v>4287.3990000000013</v>
      </c>
    </row>
    <row r="39" spans="1:9" x14ac:dyDescent="0.25">
      <c r="A39">
        <v>24</v>
      </c>
      <c r="D39" s="14">
        <f t="shared" si="0"/>
        <v>24</v>
      </c>
      <c r="E39" s="15">
        <f t="shared" si="1"/>
        <v>144469.97923453926</v>
      </c>
      <c r="F39" s="15">
        <f t="shared" si="2"/>
        <v>309.22793071723709</v>
      </c>
      <c r="G39" s="15">
        <f t="shared" si="3"/>
        <v>3429.4578183472104</v>
      </c>
      <c r="H39" s="15">
        <f t="shared" si="4"/>
        <v>548.71325093555367</v>
      </c>
      <c r="I39" s="15">
        <f t="shared" si="5"/>
        <v>4287.3990000000013</v>
      </c>
    </row>
    <row r="40" spans="1:9" x14ac:dyDescent="0.25">
      <c r="A40">
        <v>25</v>
      </c>
      <c r="D40" s="14">
        <f t="shared" si="0"/>
        <v>25</v>
      </c>
      <c r="E40" s="15">
        <f t="shared" si="1"/>
        <v>144152.25449249201</v>
      </c>
      <c r="F40" s="15">
        <f t="shared" si="2"/>
        <v>317.72474204725995</v>
      </c>
      <c r="G40" s="15">
        <f t="shared" si="3"/>
        <v>3422.1329809937424</v>
      </c>
      <c r="H40" s="15">
        <f t="shared" si="4"/>
        <v>547.54127695899876</v>
      </c>
      <c r="I40" s="15">
        <f t="shared" si="5"/>
        <v>4287.3990000000013</v>
      </c>
    </row>
    <row r="41" spans="1:9" x14ac:dyDescent="0.25">
      <c r="A41">
        <v>26</v>
      </c>
      <c r="D41" s="14">
        <f t="shared" si="0"/>
        <v>26</v>
      </c>
      <c r="E41" s="15">
        <f t="shared" si="1"/>
        <v>143825.79946795767</v>
      </c>
      <c r="F41" s="15">
        <f t="shared" si="2"/>
        <v>326.45502453433664</v>
      </c>
      <c r="G41" s="15">
        <f t="shared" si="3"/>
        <v>3414.606875401435</v>
      </c>
      <c r="H41" s="15">
        <f t="shared" si="4"/>
        <v>546.33710006422962</v>
      </c>
      <c r="I41" s="15">
        <f t="shared" si="5"/>
        <v>4287.3990000000013</v>
      </c>
    </row>
    <row r="42" spans="1:9" x14ac:dyDescent="0.25">
      <c r="A42">
        <v>27</v>
      </c>
      <c r="D42" s="14">
        <f t="shared" si="0"/>
        <v>27</v>
      </c>
      <c r="E42" s="15">
        <f t="shared" si="1"/>
        <v>143490.37427457483</v>
      </c>
      <c r="F42" s="15">
        <f t="shared" si="2"/>
        <v>335.42519338283819</v>
      </c>
      <c r="G42" s="15">
        <f t="shared" si="3"/>
        <v>3406.873971221692</v>
      </c>
      <c r="H42" s="15">
        <f t="shared" si="4"/>
        <v>545.09983539547079</v>
      </c>
      <c r="I42" s="15">
        <f t="shared" si="5"/>
        <v>4287.3990000000013</v>
      </c>
    </row>
    <row r="43" spans="1:9" x14ac:dyDescent="0.25">
      <c r="A43">
        <v>28</v>
      </c>
      <c r="D43" s="14">
        <f t="shared" si="0"/>
        <v>28</v>
      </c>
      <c r="E43" s="15">
        <f t="shared" si="1"/>
        <v>143145.73243450391</v>
      </c>
      <c r="F43" s="15">
        <f t="shared" si="2"/>
        <v>344.64184007092945</v>
      </c>
      <c r="G43" s="15">
        <f t="shared" si="3"/>
        <v>3398.9285861457515</v>
      </c>
      <c r="H43" s="15">
        <f t="shared" si="4"/>
        <v>543.82857378332028</v>
      </c>
      <c r="I43" s="15">
        <f t="shared" si="5"/>
        <v>4287.3990000000013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142791.62069730976</v>
      </c>
      <c r="F44" s="15">
        <f t="shared" si="2"/>
        <v>354.11173719413682</v>
      </c>
      <c r="G44" s="15">
        <f t="shared" si="3"/>
        <v>3390.7648817291933</v>
      </c>
      <c r="H44" s="15">
        <f t="shared" si="4"/>
        <v>542.52238107667097</v>
      </c>
      <c r="I44" s="15">
        <f t="shared" si="5"/>
        <v>4287.3990000000013</v>
      </c>
    </row>
    <row r="45" spans="1:9" x14ac:dyDescent="0.25">
      <c r="A45">
        <v>30</v>
      </c>
      <c r="D45" s="14">
        <f t="shared" si="0"/>
        <v>30</v>
      </c>
      <c r="E45" s="15">
        <f t="shared" si="1"/>
        <v>142427.77885386776</v>
      </c>
      <c r="F45" s="15">
        <f t="shared" si="2"/>
        <v>363.84184344199957</v>
      </c>
      <c r="G45" s="15">
        <f t="shared" si="3"/>
        <v>3382.3768591017256</v>
      </c>
      <c r="H45" s="15">
        <f t="shared" si="4"/>
        <v>541.18029745627609</v>
      </c>
      <c r="I45" s="15">
        <f t="shared" si="5"/>
        <v>4287.3990000000013</v>
      </c>
    </row>
    <row r="46" spans="1:9" x14ac:dyDescent="0.25">
      <c r="A46">
        <v>31</v>
      </c>
      <c r="D46" s="14">
        <f t="shared" si="0"/>
        <v>31</v>
      </c>
      <c r="E46" s="15">
        <f t="shared" si="1"/>
        <v>142053.93954515629</v>
      </c>
      <c r="F46" s="15">
        <f t="shared" si="2"/>
        <v>373.83930871146549</v>
      </c>
      <c r="G46" s="15">
        <f t="shared" si="3"/>
        <v>3373.7583545590824</v>
      </c>
      <c r="H46" s="15">
        <f t="shared" si="4"/>
        <v>539.80133672945317</v>
      </c>
      <c r="I46" s="15">
        <f t="shared" si="5"/>
        <v>4287.3990000000013</v>
      </c>
    </row>
    <row r="47" spans="1:9" x14ac:dyDescent="0.25">
      <c r="A47">
        <v>32</v>
      </c>
      <c r="D47" s="14">
        <f t="shared" si="0"/>
        <v>32</v>
      </c>
      <c r="E47" s="15">
        <f t="shared" si="1"/>
        <v>141669.8280657955</v>
      </c>
      <c r="F47" s="15">
        <f t="shared" si="2"/>
        <v>384.11147936079851</v>
      </c>
      <c r="G47" s="15">
        <f t="shared" si="3"/>
        <v>3364.9030350337953</v>
      </c>
      <c r="H47" s="15">
        <f t="shared" si="4"/>
        <v>538.38448560540724</v>
      </c>
      <c r="I47" s="15">
        <f t="shared" si="5"/>
        <v>4287.3990000000013</v>
      </c>
    </row>
    <row r="48" spans="1:9" x14ac:dyDescent="0.25">
      <c r="A48">
        <v>33</v>
      </c>
      <c r="D48" s="14">
        <f t="shared" si="0"/>
        <v>33</v>
      </c>
      <c r="E48" s="15">
        <f t="shared" si="1"/>
        <v>141275.16216218765</v>
      </c>
      <c r="F48" s="15">
        <f t="shared" si="2"/>
        <v>394.66590360783994</v>
      </c>
      <c r="G48" s="15">
        <f t="shared" si="3"/>
        <v>3355.8043934415182</v>
      </c>
      <c r="H48" s="15">
        <f t="shared" si="4"/>
        <v>536.9287029506429</v>
      </c>
      <c r="I48" s="15">
        <f t="shared" si="5"/>
        <v>4287.3990000000013</v>
      </c>
    </row>
    <row r="49" spans="1:9" x14ac:dyDescent="0.25">
      <c r="A49">
        <v>34</v>
      </c>
      <c r="D49" s="14">
        <f t="shared" si="0"/>
        <v>34</v>
      </c>
      <c r="E49" s="15">
        <f t="shared" si="1"/>
        <v>140869.65182511104</v>
      </c>
      <c r="F49" s="15">
        <f t="shared" si="2"/>
        <v>405.51033707661145</v>
      </c>
      <c r="G49" s="15">
        <f t="shared" si="3"/>
        <v>3346.4557438994739</v>
      </c>
      <c r="H49" s="15">
        <f t="shared" si="4"/>
        <v>535.43291902391582</v>
      </c>
      <c r="I49" s="15">
        <f t="shared" si="5"/>
        <v>4287.3990000000013</v>
      </c>
    </row>
    <row r="50" spans="1:9" x14ac:dyDescent="0.25">
      <c r="A50">
        <v>35</v>
      </c>
      <c r="D50" s="14">
        <f t="shared" si="0"/>
        <v>35</v>
      </c>
      <c r="E50" s="15">
        <f t="shared" si="1"/>
        <v>140452.99907661474</v>
      </c>
      <c r="F50" s="15">
        <f t="shared" si="2"/>
        <v>416.65274849631214</v>
      </c>
      <c r="G50" s="15">
        <f t="shared" si="3"/>
        <v>3336.8502168135251</v>
      </c>
      <c r="H50" s="15">
        <f t="shared" si="4"/>
        <v>533.89603469016402</v>
      </c>
      <c r="I50" s="15">
        <f t="shared" si="5"/>
        <v>4287.3990000000013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140024.89775105781</v>
      </c>
      <c r="F51" s="15">
        <f t="shared" si="2"/>
        <v>428.10132555691962</v>
      </c>
      <c r="G51" s="15">
        <f t="shared" si="3"/>
        <v>3326.980753830243</v>
      </c>
      <c r="H51" s="15">
        <f t="shared" si="4"/>
        <v>532.31692061283889</v>
      </c>
      <c r="I51" s="15">
        <f t="shared" si="5"/>
        <v>4287.3990000000013</v>
      </c>
    </row>
    <row r="52" spans="1:9" x14ac:dyDescent="0.25">
      <c r="A52">
        <v>37</v>
      </c>
      <c r="D52" s="14">
        <f t="shared" si="0"/>
        <v>37</v>
      </c>
      <c r="E52" s="15">
        <f t="shared" si="1"/>
        <v>139585.03327013212</v>
      </c>
      <c r="F52" s="15">
        <f t="shared" si="2"/>
        <v>439.86448092568889</v>
      </c>
      <c r="G52" s="15">
        <f t="shared" si="3"/>
        <v>3316.8401026502693</v>
      </c>
      <c r="H52" s="15">
        <f t="shared" si="4"/>
        <v>530.69441642404308</v>
      </c>
      <c r="I52" s="15">
        <f t="shared" si="5"/>
        <v>4287.3990000000013</v>
      </c>
    </row>
    <row r="53" spans="1:9" x14ac:dyDescent="0.25">
      <c r="A53">
        <v>38</v>
      </c>
      <c r="D53" s="14">
        <f t="shared" si="0"/>
        <v>38</v>
      </c>
      <c r="E53" s="15">
        <f t="shared" si="1"/>
        <v>139133.08241170316</v>
      </c>
      <c r="F53" s="15">
        <f t="shared" si="2"/>
        <v>451.95085842896106</v>
      </c>
      <c r="G53" s="15">
        <f t="shared" si="3"/>
        <v>3306.4208116991726</v>
      </c>
      <c r="H53" s="15">
        <f t="shared" si="4"/>
        <v>529.02732987186766</v>
      </c>
      <c r="I53" s="15">
        <f t="shared" si="5"/>
        <v>4287.3990000000013</v>
      </c>
    </row>
    <row r="54" spans="1:9" x14ac:dyDescent="0.25">
      <c r="A54">
        <v>39</v>
      </c>
      <c r="D54" s="14">
        <f t="shared" si="0"/>
        <v>39</v>
      </c>
      <c r="E54" s="15">
        <f t="shared" si="1"/>
        <v>138668.71307229932</v>
      </c>
      <c r="F54" s="15">
        <f t="shared" si="2"/>
        <v>464.36933940383824</v>
      </c>
      <c r="G54" s="15">
        <f t="shared" si="3"/>
        <v>3295.7152246518644</v>
      </c>
      <c r="H54" s="15">
        <f t="shared" si="4"/>
        <v>527.31443594429834</v>
      </c>
      <c r="I54" s="15">
        <f t="shared" si="5"/>
        <v>4287.3990000000013</v>
      </c>
    </row>
    <row r="55" spans="1:9" x14ac:dyDescent="0.25">
      <c r="A55">
        <v>40</v>
      </c>
      <c r="D55" s="14">
        <f t="shared" si="0"/>
        <v>40</v>
      </c>
      <c r="E55" s="15">
        <f t="shared" si="1"/>
        <v>138191.58402307492</v>
      </c>
      <c r="F55" s="15">
        <f t="shared" si="2"/>
        <v>477.12904922439066</v>
      </c>
      <c r="G55" s="15">
        <f t="shared" si="3"/>
        <v>3284.7154748065609</v>
      </c>
      <c r="H55" s="15">
        <f t="shared" si="4"/>
        <v>525.5544759690498</v>
      </c>
      <c r="I55" s="15">
        <f t="shared" si="5"/>
        <v>4287.3990000000013</v>
      </c>
    </row>
    <row r="56" spans="1:9" x14ac:dyDescent="0.25">
      <c r="A56">
        <v>41</v>
      </c>
      <c r="D56" s="14">
        <f t="shared" si="0"/>
        <v>41</v>
      </c>
      <c r="E56" s="15">
        <f t="shared" si="1"/>
        <v>137701.34465906775</v>
      </c>
      <c r="F56" s="15">
        <f t="shared" si="2"/>
        <v>490.23936400717776</v>
      </c>
      <c r="G56" s="15">
        <f t="shared" si="3"/>
        <v>3273.413479304158</v>
      </c>
      <c r="H56" s="15">
        <f t="shared" si="4"/>
        <v>523.74615668866534</v>
      </c>
      <c r="I56" s="15">
        <f t="shared" si="5"/>
        <v>4287.3990000000013</v>
      </c>
    </row>
    <row r="57" spans="1:9" x14ac:dyDescent="0.25">
      <c r="A57">
        <v>42</v>
      </c>
      <c r="D57" s="14">
        <f t="shared" si="0"/>
        <v>42</v>
      </c>
      <c r="E57" s="15">
        <f t="shared" si="1"/>
        <v>137197.63474156673</v>
      </c>
      <c r="F57" s="15">
        <f t="shared" si="2"/>
        <v>503.70991750102894</v>
      </c>
      <c r="G57" s="15">
        <f t="shared" si="3"/>
        <v>3261.8009331887692</v>
      </c>
      <c r="H57" s="15">
        <f t="shared" si="4"/>
        <v>521.88814931020306</v>
      </c>
      <c r="I57" s="15">
        <f t="shared" si="5"/>
        <v>4287.3990000000013</v>
      </c>
    </row>
    <row r="58" spans="1:9" x14ac:dyDescent="0.25">
      <c r="A58">
        <v>43</v>
      </c>
      <c r="D58" s="14">
        <f t="shared" si="0"/>
        <v>43</v>
      </c>
      <c r="E58" s="15">
        <f t="shared" si="1"/>
        <v>136680.08413340058</v>
      </c>
      <c r="F58" s="15">
        <f t="shared" si="2"/>
        <v>517.55060816613332</v>
      </c>
      <c r="G58" s="15">
        <f t="shared" si="3"/>
        <v>3249.8693033050586</v>
      </c>
      <c r="H58" s="15">
        <f t="shared" si="4"/>
        <v>519.97908852880937</v>
      </c>
      <c r="I58" s="15">
        <f t="shared" si="5"/>
        <v>4287.3990000000013</v>
      </c>
    </row>
    <row r="59" spans="1:9" x14ac:dyDescent="0.25">
      <c r="A59">
        <v>44</v>
      </c>
      <c r="D59" s="14">
        <f t="shared" si="0"/>
        <v>44</v>
      </c>
      <c r="E59" s="15">
        <f t="shared" si="1"/>
        <v>136148.31252695294</v>
      </c>
      <c r="F59" s="15">
        <f t="shared" si="2"/>
        <v>531.77160644764899</v>
      </c>
      <c r="G59" s="15">
        <f t="shared" si="3"/>
        <v>3237.60982202789</v>
      </c>
      <c r="H59" s="15">
        <f t="shared" si="4"/>
        <v>518.01757152446237</v>
      </c>
      <c r="I59" s="15">
        <f t="shared" si="5"/>
        <v>4287.3990000000013</v>
      </c>
    </row>
    <row r="60" spans="1:9" x14ac:dyDescent="0.25">
      <c r="A60">
        <v>45</v>
      </c>
      <c r="D60" s="14">
        <f t="shared" si="0"/>
        <v>45</v>
      </c>
      <c r="E60" s="15">
        <f t="shared" si="1"/>
        <v>135601.92916470376</v>
      </c>
      <c r="F60" s="15">
        <f t="shared" si="2"/>
        <v>546.38336224916611</v>
      </c>
      <c r="G60" s="15">
        <f t="shared" si="3"/>
        <v>3225.0134808196854</v>
      </c>
      <c r="H60" s="15">
        <f t="shared" si="4"/>
        <v>516.00215693114967</v>
      </c>
      <c r="I60" s="15">
        <f t="shared" si="5"/>
        <v>4287.3990000000013</v>
      </c>
    </row>
    <row r="61" spans="1:9" x14ac:dyDescent="0.25">
      <c r="A61">
        <v>46</v>
      </c>
      <c r="D61" s="14">
        <f t="shared" si="0"/>
        <v>46</v>
      </c>
      <c r="E61" s="15">
        <f t="shared" si="1"/>
        <v>135040.53255209222</v>
      </c>
      <c r="F61" s="15">
        <f t="shared" si="2"/>
        <v>561.39661261153424</v>
      </c>
      <c r="G61" s="15">
        <f t="shared" si="3"/>
        <v>3212.0710236107475</v>
      </c>
      <c r="H61" s="15">
        <f t="shared" si="4"/>
        <v>513.93136377771964</v>
      </c>
      <c r="I61" s="15">
        <f t="shared" si="5"/>
        <v>4287.3990000000013</v>
      </c>
    </row>
    <row r="62" spans="1:9" x14ac:dyDescent="0.25">
      <c r="A62">
        <v>47</v>
      </c>
      <c r="D62" s="14">
        <f t="shared" si="0"/>
        <v>47</v>
      </c>
      <c r="E62" s="15">
        <f t="shared" si="1"/>
        <v>134463.71016248956</v>
      </c>
      <c r="F62" s="15">
        <f t="shared" si="2"/>
        <v>576.82238960266886</v>
      </c>
      <c r="G62" s="15">
        <f t="shared" si="3"/>
        <v>3198.7729399977002</v>
      </c>
      <c r="H62" s="15">
        <f t="shared" si="4"/>
        <v>511.80367039963204</v>
      </c>
      <c r="I62" s="15">
        <f t="shared" si="5"/>
        <v>4287.3990000000013</v>
      </c>
    </row>
    <row r="63" spans="1:9" x14ac:dyDescent="0.25">
      <c r="A63">
        <v>48</v>
      </c>
      <c r="D63" s="14">
        <f t="shared" si="0"/>
        <v>48</v>
      </c>
      <c r="E63" s="15">
        <f t="shared" si="1"/>
        <v>133871.0381340654</v>
      </c>
      <c r="F63" s="15">
        <f t="shared" si="2"/>
        <v>592.67202842416509</v>
      </c>
      <c r="G63" s="15">
        <f t="shared" si="3"/>
        <v>3185.1094582550313</v>
      </c>
      <c r="H63" s="15">
        <f t="shared" si="4"/>
        <v>509.61751332080502</v>
      </c>
      <c r="I63" s="15">
        <f t="shared" si="5"/>
        <v>4287.3990000000013</v>
      </c>
    </row>
    <row r="64" spans="1:9" x14ac:dyDescent="0.25">
      <c r="A64">
        <v>49</v>
      </c>
      <c r="D64" s="14">
        <f t="shared" si="0"/>
        <v>49</v>
      </c>
      <c r="E64" s="15">
        <f t="shared" si="1"/>
        <v>133262.08095832475</v>
      </c>
      <c r="F64" s="15">
        <f t="shared" si="2"/>
        <v>608.9571757406502</v>
      </c>
      <c r="G64" s="15">
        <f t="shared" si="3"/>
        <v>3171.0705381546131</v>
      </c>
      <c r="H64" s="15">
        <f t="shared" si="4"/>
        <v>507.37128610473809</v>
      </c>
      <c r="I64" s="15">
        <f t="shared" si="5"/>
        <v>4287.3990000000013</v>
      </c>
    </row>
    <row r="65" spans="1:9" x14ac:dyDescent="0.25">
      <c r="A65">
        <v>50</v>
      </c>
      <c r="D65" s="14">
        <f t="shared" si="0"/>
        <v>50</v>
      </c>
      <c r="E65" s="15">
        <f t="shared" si="1"/>
        <v>132636.39116008673</v>
      </c>
      <c r="F65" s="15">
        <f t="shared" si="2"/>
        <v>625.68979823801192</v>
      </c>
      <c r="G65" s="15">
        <f t="shared" si="3"/>
        <v>3156.6458635879217</v>
      </c>
      <c r="H65" s="15">
        <f t="shared" si="4"/>
        <v>505.0633381740675</v>
      </c>
      <c r="I65" s="15">
        <f t="shared" si="5"/>
        <v>4287.3990000000013</v>
      </c>
    </row>
    <row r="66" spans="1:9" x14ac:dyDescent="0.25">
      <c r="A66">
        <v>51</v>
      </c>
      <c r="D66" s="14">
        <f t="shared" si="0"/>
        <v>51</v>
      </c>
      <c r="E66" s="15">
        <f t="shared" si="1"/>
        <v>131993.50896866995</v>
      </c>
      <c r="F66" s="15">
        <f t="shared" si="2"/>
        <v>642.88219141678292</v>
      </c>
      <c r="G66" s="15">
        <f t="shared" si="3"/>
        <v>3141.824834985533</v>
      </c>
      <c r="H66" s="15">
        <f t="shared" si="4"/>
        <v>502.69197359768532</v>
      </c>
      <c r="I66" s="15">
        <f t="shared" si="5"/>
        <v>4287.3990000000013</v>
      </c>
    </row>
    <row r="67" spans="1:9" x14ac:dyDescent="0.25">
      <c r="A67">
        <v>52</v>
      </c>
      <c r="D67" s="14">
        <f t="shared" si="0"/>
        <v>52</v>
      </c>
      <c r="E67" s="15">
        <f t="shared" si="1"/>
        <v>131332.9619800428</v>
      </c>
      <c r="F67" s="15">
        <f t="shared" si="2"/>
        <v>660.54698862714577</v>
      </c>
      <c r="G67" s="15">
        <f t="shared" si="3"/>
        <v>3126.5965615283235</v>
      </c>
      <c r="H67" s="15">
        <f t="shared" si="4"/>
        <v>500.25544984453177</v>
      </c>
      <c r="I67" s="15">
        <f t="shared" si="5"/>
        <v>4287.3990000000013</v>
      </c>
    </row>
    <row r="68" spans="1:9" x14ac:dyDescent="0.25">
      <c r="A68">
        <v>53</v>
      </c>
      <c r="D68" s="14">
        <f t="shared" si="0"/>
        <v>53</v>
      </c>
      <c r="E68" s="15">
        <f t="shared" si="1"/>
        <v>130654.26480969061</v>
      </c>
      <c r="F68" s="15">
        <f t="shared" si="2"/>
        <v>678.6971703521981</v>
      </c>
      <c r="G68" s="15">
        <f t="shared" si="3"/>
        <v>3110.9498531446579</v>
      </c>
      <c r="H68" s="15">
        <f t="shared" si="4"/>
        <v>497.75197650314527</v>
      </c>
      <c r="I68" s="15">
        <f t="shared" si="5"/>
        <v>4287.3990000000013</v>
      </c>
    </row>
    <row r="69" spans="1:9" x14ac:dyDescent="0.25">
      <c r="A69">
        <v>54</v>
      </c>
      <c r="D69" s="14">
        <f t="shared" si="0"/>
        <v>54</v>
      </c>
      <c r="E69" s="15">
        <f t="shared" si="1"/>
        <v>129956.9187359443</v>
      </c>
      <c r="F69" s="15">
        <f t="shared" si="2"/>
        <v>697.34607374629741</v>
      </c>
      <c r="G69" s="15">
        <f t="shared" si="3"/>
        <v>3094.8732122876759</v>
      </c>
      <c r="H69" s="15">
        <f t="shared" si="4"/>
        <v>495.17971396602815</v>
      </c>
      <c r="I69" s="15">
        <f t="shared" si="5"/>
        <v>4287.3990000000013</v>
      </c>
    </row>
    <row r="70" spans="1:9" x14ac:dyDescent="0.25">
      <c r="A70">
        <v>55</v>
      </c>
      <c r="D70" s="14">
        <f t="shared" si="0"/>
        <v>55</v>
      </c>
      <c r="E70" s="15">
        <f t="shared" si="1"/>
        <v>129240.4113335088</v>
      </c>
      <c r="F70" s="15">
        <f t="shared" si="2"/>
        <v>716.50740243549899</v>
      </c>
      <c r="G70" s="15">
        <f t="shared" si="3"/>
        <v>3078.35482548664</v>
      </c>
      <c r="H70" s="15">
        <f t="shared" si="4"/>
        <v>492.53677207786239</v>
      </c>
      <c r="I70" s="15">
        <f t="shared" si="5"/>
        <v>4287.3990000000013</v>
      </c>
    </row>
    <row r="71" spans="1:9" x14ac:dyDescent="0.25">
      <c r="A71">
        <v>56</v>
      </c>
      <c r="D71" s="14">
        <f t="shared" si="0"/>
        <v>56</v>
      </c>
      <c r="E71" s="15">
        <f t="shared" si="1"/>
        <v>128504.21609692152</v>
      </c>
      <c r="F71" s="15">
        <f t="shared" si="2"/>
        <v>736.1952365872794</v>
      </c>
      <c r="G71" s="15">
        <f t="shared" si="3"/>
        <v>3061.3825546661396</v>
      </c>
      <c r="H71" s="15">
        <f t="shared" si="4"/>
        <v>489.82120874658233</v>
      </c>
      <c r="I71" s="15">
        <f t="shared" si="5"/>
        <v>4287.3990000000013</v>
      </c>
    </row>
    <row r="72" spans="1:9" x14ac:dyDescent="0.25">
      <c r="A72">
        <v>57</v>
      </c>
      <c r="D72" s="14">
        <f t="shared" si="0"/>
        <v>57</v>
      </c>
      <c r="E72" s="15">
        <f t="shared" si="1"/>
        <v>127747.79205366455</v>
      </c>
      <c r="F72" s="15">
        <f t="shared" si="2"/>
        <v>756.42404325695816</v>
      </c>
      <c r="G72" s="15">
        <f t="shared" si="3"/>
        <v>3043.9439282267613</v>
      </c>
      <c r="H72" s="15">
        <f t="shared" si="4"/>
        <v>487.03102851628182</v>
      </c>
      <c r="I72" s="15">
        <f t="shared" si="5"/>
        <v>4287.3990000000013</v>
      </c>
    </row>
    <row r="73" spans="1:9" x14ac:dyDescent="0.25">
      <c r="A73">
        <v>58</v>
      </c>
      <c r="D73" s="14">
        <f t="shared" si="0"/>
        <v>58</v>
      </c>
      <c r="E73" s="15">
        <f t="shared" si="1"/>
        <v>126970.58336664615</v>
      </c>
      <c r="F73" s="15">
        <f t="shared" si="2"/>
        <v>777.20868701840573</v>
      </c>
      <c r="G73" s="15">
        <f t="shared" si="3"/>
        <v>3026.0261318806856</v>
      </c>
      <c r="H73" s="15">
        <f t="shared" si="4"/>
        <v>484.16418110090973</v>
      </c>
      <c r="I73" s="15">
        <f t="shared" si="5"/>
        <v>4287.3990000000013</v>
      </c>
    </row>
    <row r="74" spans="1:9" x14ac:dyDescent="0.25">
      <c r="A74">
        <v>59</v>
      </c>
      <c r="D74" s="14">
        <f t="shared" si="0"/>
        <v>59</v>
      </c>
      <c r="E74" s="15">
        <f t="shared" si="1"/>
        <v>126172.01892575929</v>
      </c>
      <c r="F74" s="15">
        <f t="shared" si="2"/>
        <v>798.56444088686476</v>
      </c>
      <c r="G74" s="15">
        <f t="shared" si="3"/>
        <v>3007.6159992354624</v>
      </c>
      <c r="H74" s="15">
        <f t="shared" si="4"/>
        <v>481.21855987767401</v>
      </c>
      <c r="I74" s="15">
        <f t="shared" si="5"/>
        <v>4287.3990000000013</v>
      </c>
    </row>
    <row r="75" spans="1:9" x14ac:dyDescent="0.25">
      <c r="A75">
        <v>60</v>
      </c>
      <c r="D75" s="14">
        <f t="shared" si="0"/>
        <v>60</v>
      </c>
      <c r="E75" s="15">
        <f t="shared" si="1"/>
        <v>125351.5119282174</v>
      </c>
      <c r="F75" s="15">
        <f t="shared" si="2"/>
        <v>820.50699754189554</v>
      </c>
      <c r="G75" s="15">
        <f t="shared" si="3"/>
        <v>2988.7000021190565</v>
      </c>
      <c r="H75" s="15">
        <f t="shared" si="4"/>
        <v>478.19200033904906</v>
      </c>
      <c r="I75" s="15">
        <f t="shared" si="5"/>
        <v>4287.3990000000013</v>
      </c>
    </row>
    <row r="76" spans="1:9" x14ac:dyDescent="0.25">
      <c r="A76">
        <v>61</v>
      </c>
      <c r="D76" s="14">
        <f t="shared" ref="D76:D111" si="6">IF(A76&lt;=$E$7,A76,"")</f>
        <v>61</v>
      </c>
      <c r="E76" s="15">
        <f t="shared" ref="E76:E111" si="7">IF(D76&lt;=$E$7,IF(D76=0,$E$6,E75-F76),"")</f>
        <v>124508.45944735869</v>
      </c>
      <c r="F76" s="15">
        <f t="shared" ref="F76:F111" si="8">IF(D76&lt;=$E$7,IF(D76=0,0,I76-SUM(G76:H76)),"")</f>
        <v>843.05248085870517</v>
      </c>
      <c r="G76" s="15">
        <f t="shared" ref="G76:G111" si="9">IF(D76&lt;=$E$7,IFERROR(E75*$J$6/2,""),"")</f>
        <v>2969.2642406390482</v>
      </c>
      <c r="H76" s="15">
        <f t="shared" ref="H76:H111" si="10">IFERROR(G76*16%,"")</f>
        <v>475.08227850224773</v>
      </c>
      <c r="I76" s="15">
        <f t="shared" ref="I76:I111" si="11">IF(D76&lt;=$E$7,$E$8,"")</f>
        <v>4287.3990000000013</v>
      </c>
    </row>
    <row r="77" spans="1:9" x14ac:dyDescent="0.25">
      <c r="A77">
        <v>62</v>
      </c>
      <c r="D77" s="14">
        <f t="shared" si="6"/>
        <v>62</v>
      </c>
      <c r="E77" s="15">
        <f t="shared" si="7"/>
        <v>123642.24198960236</v>
      </c>
      <c r="F77" s="15">
        <f t="shared" si="8"/>
        <v>866.21745775632735</v>
      </c>
      <c r="G77" s="15">
        <f t="shared" si="9"/>
        <v>2949.2944329686843</v>
      </c>
      <c r="H77" s="15">
        <f t="shared" si="10"/>
        <v>471.88710927498948</v>
      </c>
      <c r="I77" s="15">
        <f t="shared" si="11"/>
        <v>4287.3990000000013</v>
      </c>
    </row>
    <row r="78" spans="1:9" x14ac:dyDescent="0.25">
      <c r="A78">
        <v>63</v>
      </c>
      <c r="D78" s="14">
        <f t="shared" si="6"/>
        <v>63</v>
      </c>
      <c r="E78" s="15">
        <f t="shared" si="7"/>
        <v>122752.223039231</v>
      </c>
      <c r="F78" s="15">
        <f t="shared" si="8"/>
        <v>890.01895037135819</v>
      </c>
      <c r="G78" s="15">
        <f t="shared" si="9"/>
        <v>2928.7759048522785</v>
      </c>
      <c r="H78" s="15">
        <f t="shared" si="10"/>
        <v>468.60414477636459</v>
      </c>
      <c r="I78" s="15">
        <f t="shared" si="11"/>
        <v>4287.3990000000013</v>
      </c>
    </row>
    <row r="79" spans="1:9" x14ac:dyDescent="0.25">
      <c r="A79">
        <v>64</v>
      </c>
      <c r="D79" s="14">
        <f t="shared" si="6"/>
        <v>64</v>
      </c>
      <c r="E79" s="15">
        <f t="shared" si="7"/>
        <v>121837.74859066479</v>
      </c>
      <c r="F79" s="15">
        <f t="shared" si="8"/>
        <v>914.47444856620132</v>
      </c>
      <c r="G79" s="15">
        <f t="shared" si="9"/>
        <v>2907.6935788222413</v>
      </c>
      <c r="H79" s="15">
        <f t="shared" si="10"/>
        <v>465.23097261155863</v>
      </c>
      <c r="I79" s="15">
        <f t="shared" si="11"/>
        <v>4287.3990000000013</v>
      </c>
    </row>
    <row r="80" spans="1:9" x14ac:dyDescent="0.25">
      <c r="A80">
        <v>65</v>
      </c>
      <c r="D80" s="14">
        <f t="shared" si="6"/>
        <v>65</v>
      </c>
      <c r="E80" s="15">
        <f t="shared" si="7"/>
        <v>120898.14666788379</v>
      </c>
      <c r="F80" s="15">
        <f t="shared" si="8"/>
        <v>939.60192278100294</v>
      </c>
      <c r="G80" s="15">
        <f t="shared" si="9"/>
        <v>2886.0319631198263</v>
      </c>
      <c r="H80" s="15">
        <f t="shared" si="10"/>
        <v>461.76511409917219</v>
      </c>
      <c r="I80" s="15">
        <f t="shared" si="11"/>
        <v>4287.3990000000013</v>
      </c>
    </row>
    <row r="81" spans="1:9" x14ac:dyDescent="0.25">
      <c r="A81">
        <v>66</v>
      </c>
      <c r="D81" s="14">
        <f t="shared" si="6"/>
        <v>66</v>
      </c>
      <c r="E81" s="15">
        <f t="shared" si="7"/>
        <v>119932.72683064506</v>
      </c>
      <c r="F81" s="15">
        <f t="shared" si="8"/>
        <v>965.41983723872772</v>
      </c>
      <c r="G81" s="15">
        <f t="shared" si="9"/>
        <v>2863.7751403114426</v>
      </c>
      <c r="H81" s="15">
        <f t="shared" si="10"/>
        <v>458.2040224498308</v>
      </c>
      <c r="I81" s="15">
        <f t="shared" si="11"/>
        <v>4287.3990000000013</v>
      </c>
    </row>
    <row r="82" spans="1:9" x14ac:dyDescent="0.25">
      <c r="A82">
        <v>67</v>
      </c>
      <c r="D82" s="14">
        <f t="shared" si="6"/>
        <v>67</v>
      </c>
      <c r="E82" s="15">
        <f t="shared" si="7"/>
        <v>118940.77966713198</v>
      </c>
      <c r="F82" s="15">
        <f t="shared" si="8"/>
        <v>991.94716351308034</v>
      </c>
      <c r="G82" s="15">
        <f t="shared" si="9"/>
        <v>2840.9067555921733</v>
      </c>
      <c r="H82" s="15">
        <f t="shared" si="10"/>
        <v>454.54508089474774</v>
      </c>
      <c r="I82" s="15">
        <f t="shared" si="11"/>
        <v>4287.3990000000013</v>
      </c>
    </row>
    <row r="83" spans="1:9" x14ac:dyDescent="0.25">
      <c r="A83">
        <v>68</v>
      </c>
      <c r="D83" s="14">
        <f t="shared" si="6"/>
        <v>68</v>
      </c>
      <c r="E83" s="15">
        <f t="shared" si="7"/>
        <v>117921.57627266274</v>
      </c>
      <c r="F83" s="15">
        <f t="shared" si="8"/>
        <v>1019.2033944692325</v>
      </c>
      <c r="G83" s="15">
        <f t="shared" si="9"/>
        <v>2817.410004767904</v>
      </c>
      <c r="H83" s="15">
        <f t="shared" si="10"/>
        <v>450.78560076286465</v>
      </c>
      <c r="I83" s="15">
        <f t="shared" si="11"/>
        <v>4287.3990000000013</v>
      </c>
    </row>
    <row r="84" spans="1:9" x14ac:dyDescent="0.25">
      <c r="A84">
        <v>69</v>
      </c>
      <c r="D84" s="14">
        <f t="shared" si="6"/>
        <v>69</v>
      </c>
      <c r="E84" s="15">
        <f t="shared" si="7"/>
        <v>116874.36771407512</v>
      </c>
      <c r="F84" s="15">
        <f t="shared" si="8"/>
        <v>1047.2085585876148</v>
      </c>
      <c r="G84" s="15">
        <f t="shared" si="9"/>
        <v>2793.2676219072296</v>
      </c>
      <c r="H84" s="15">
        <f t="shared" si="10"/>
        <v>446.92281950515672</v>
      </c>
      <c r="I84" s="15">
        <f t="shared" si="11"/>
        <v>4287.3990000000013</v>
      </c>
    </row>
    <row r="85" spans="1:9" x14ac:dyDescent="0.25">
      <c r="A85">
        <v>70</v>
      </c>
      <c r="D85" s="14">
        <f t="shared" si="6"/>
        <v>70</v>
      </c>
      <c r="E85" s="15">
        <f t="shared" si="7"/>
        <v>115798.38447939383</v>
      </c>
      <c r="F85" s="15">
        <f t="shared" si="8"/>
        <v>1075.9832346812846</v>
      </c>
      <c r="G85" s="15">
        <f t="shared" si="9"/>
        <v>2768.4618666540659</v>
      </c>
      <c r="H85" s="15">
        <f t="shared" si="10"/>
        <v>442.95389866465058</v>
      </c>
      <c r="I85" s="15">
        <f t="shared" si="11"/>
        <v>4287.3990000000013</v>
      </c>
    </row>
    <row r="86" spans="1:9" x14ac:dyDescent="0.25">
      <c r="A86">
        <v>71</v>
      </c>
      <c r="D86" s="14">
        <f t="shared" si="6"/>
        <v>71</v>
      </c>
      <c r="E86" s="15">
        <f t="shared" si="7"/>
        <v>114692.83591237615</v>
      </c>
      <c r="F86" s="15">
        <f t="shared" si="8"/>
        <v>1105.5485670176922</v>
      </c>
      <c r="G86" s="15">
        <f t="shared" si="9"/>
        <v>2742.9745111916459</v>
      </c>
      <c r="H86" s="15">
        <f t="shared" si="10"/>
        <v>438.87592179066337</v>
      </c>
      <c r="I86" s="15">
        <f t="shared" si="11"/>
        <v>4287.3990000000013</v>
      </c>
    </row>
    <row r="87" spans="1:9" x14ac:dyDescent="0.25">
      <c r="A87">
        <v>72</v>
      </c>
      <c r="D87" s="14">
        <f t="shared" si="6"/>
        <v>72</v>
      </c>
      <c r="E87" s="15">
        <f t="shared" si="7"/>
        <v>113556.90963152019</v>
      </c>
      <c r="F87" s="15">
        <f t="shared" si="8"/>
        <v>1135.9262808559556</v>
      </c>
      <c r="G87" s="15">
        <f t="shared" si="9"/>
        <v>2716.7868268483153</v>
      </c>
      <c r="H87" s="15">
        <f t="shared" si="10"/>
        <v>434.68589229573047</v>
      </c>
      <c r="I87" s="15">
        <f t="shared" si="11"/>
        <v>4287.3990000000013</v>
      </c>
    </row>
    <row r="88" spans="1:9" x14ac:dyDescent="0.25">
      <c r="A88">
        <v>73</v>
      </c>
      <c r="D88" s="14">
        <f t="shared" si="6"/>
        <v>73</v>
      </c>
      <c r="E88" s="15">
        <f t="shared" si="7"/>
        <v>112389.77093310913</v>
      </c>
      <c r="F88" s="15">
        <f t="shared" si="8"/>
        <v>1167.1386984110609</v>
      </c>
      <c r="G88" s="15">
        <f t="shared" si="9"/>
        <v>2689.8795703352935</v>
      </c>
      <c r="H88" s="15">
        <f t="shared" si="10"/>
        <v>430.38073125364696</v>
      </c>
      <c r="I88" s="15">
        <f t="shared" si="11"/>
        <v>4287.3990000000013</v>
      </c>
    </row>
    <row r="89" spans="1:9" x14ac:dyDescent="0.25">
      <c r="A89">
        <v>74</v>
      </c>
      <c r="D89" s="14">
        <f t="shared" si="6"/>
        <v>74</v>
      </c>
      <c r="E89" s="15">
        <f t="shared" si="7"/>
        <v>111190.56217785241</v>
      </c>
      <c r="F89" s="15">
        <f t="shared" si="8"/>
        <v>1199.20875525672</v>
      </c>
      <c r="G89" s="15">
        <f t="shared" si="9"/>
        <v>2662.232969606277</v>
      </c>
      <c r="H89" s="15">
        <f t="shared" si="10"/>
        <v>425.95727513700433</v>
      </c>
      <c r="I89" s="15">
        <f t="shared" si="11"/>
        <v>4287.3990000000013</v>
      </c>
    </row>
    <row r="90" spans="1:9" x14ac:dyDescent="0.25">
      <c r="A90">
        <v>75</v>
      </c>
      <c r="D90" s="14">
        <f t="shared" si="6"/>
        <v>75</v>
      </c>
      <c r="E90" s="15">
        <f t="shared" si="7"/>
        <v>109958.40216067348</v>
      </c>
      <c r="F90" s="15">
        <f t="shared" si="8"/>
        <v>1232.1600171789346</v>
      </c>
      <c r="G90" s="15">
        <f t="shared" si="9"/>
        <v>2633.8267093285058</v>
      </c>
      <c r="H90" s="15">
        <f t="shared" si="10"/>
        <v>421.41227349256093</v>
      </c>
      <c r="I90" s="15">
        <f t="shared" si="11"/>
        <v>4287.3990000000013</v>
      </c>
    </row>
    <row r="91" spans="1:9" x14ac:dyDescent="0.25">
      <c r="A91">
        <v>76</v>
      </c>
      <c r="D91" s="14">
        <f t="shared" si="6"/>
        <v>76</v>
      </c>
      <c r="E91" s="15">
        <f t="shared" si="7"/>
        <v>108692.38546318082</v>
      </c>
      <c r="F91" s="15">
        <f t="shared" si="8"/>
        <v>1266.016697492656</v>
      </c>
      <c r="G91" s="15">
        <f t="shared" si="9"/>
        <v>2604.6399159546081</v>
      </c>
      <c r="H91" s="15">
        <f t="shared" si="10"/>
        <v>416.74238655273729</v>
      </c>
      <c r="I91" s="15">
        <f t="shared" si="11"/>
        <v>4287.3990000000013</v>
      </c>
    </row>
    <row r="92" spans="1:9" x14ac:dyDescent="0.25">
      <c r="A92">
        <v>77</v>
      </c>
      <c r="D92" s="14">
        <f t="shared" si="6"/>
        <v>77</v>
      </c>
      <c r="E92" s="15">
        <f t="shared" si="7"/>
        <v>107391.58178834655</v>
      </c>
      <c r="F92" s="15">
        <f t="shared" si="8"/>
        <v>1300.8036748342674</v>
      </c>
      <c r="G92" s="15">
        <f t="shared" si="9"/>
        <v>2574.6511423842535</v>
      </c>
      <c r="H92" s="15">
        <f t="shared" si="10"/>
        <v>411.94418278148055</v>
      </c>
      <c r="I92" s="15">
        <f t="shared" si="11"/>
        <v>4287.3990000000013</v>
      </c>
    </row>
    <row r="93" spans="1:9" x14ac:dyDescent="0.25">
      <c r="A93">
        <v>78</v>
      </c>
      <c r="D93" s="14">
        <f t="shared" si="6"/>
        <v>78</v>
      </c>
      <c r="E93" s="15">
        <f t="shared" si="7"/>
        <v>106055.0352769036</v>
      </c>
      <c r="F93" s="15">
        <f t="shared" si="8"/>
        <v>1336.5465114429498</v>
      </c>
      <c r="G93" s="15">
        <f t="shared" si="9"/>
        <v>2543.8383522043546</v>
      </c>
      <c r="H93" s="15">
        <f t="shared" si="10"/>
        <v>407.01413635269677</v>
      </c>
      <c r="I93" s="15">
        <f t="shared" si="11"/>
        <v>4287.3990000000013</v>
      </c>
    </row>
    <row r="94" spans="1:9" x14ac:dyDescent="0.25">
      <c r="A94">
        <v>79</v>
      </c>
      <c r="D94" s="14">
        <f t="shared" si="6"/>
        <v>79</v>
      </c>
      <c r="E94" s="15">
        <f t="shared" si="7"/>
        <v>104681.76380495921</v>
      </c>
      <c r="F94" s="15">
        <f t="shared" si="8"/>
        <v>1373.2714719443852</v>
      </c>
      <c r="G94" s="15">
        <f t="shared" si="9"/>
        <v>2512.1789034962208</v>
      </c>
      <c r="H94" s="15">
        <f t="shared" si="10"/>
        <v>401.94862455939534</v>
      </c>
      <c r="I94" s="15">
        <f t="shared" si="11"/>
        <v>4287.3990000000013</v>
      </c>
    </row>
    <row r="95" spans="1:9" x14ac:dyDescent="0.25">
      <c r="A95">
        <v>80</v>
      </c>
      <c r="D95" s="14">
        <f t="shared" si="6"/>
        <v>80</v>
      </c>
      <c r="E95" s="15">
        <f t="shared" si="7"/>
        <v>103270.75826230862</v>
      </c>
      <c r="F95" s="15">
        <f t="shared" si="8"/>
        <v>1411.0055426505796</v>
      </c>
      <c r="G95" s="15">
        <f t="shared" si="9"/>
        <v>2479.6495321977773</v>
      </c>
      <c r="H95" s="15">
        <f t="shared" si="10"/>
        <v>396.74392515164436</v>
      </c>
      <c r="I95" s="15">
        <f t="shared" si="11"/>
        <v>4287.3990000000013</v>
      </c>
    </row>
    <row r="96" spans="1:9" x14ac:dyDescent="0.25">
      <c r="A96">
        <v>81</v>
      </c>
      <c r="D96" s="14">
        <f t="shared" si="6"/>
        <v>81</v>
      </c>
      <c r="E96" s="15">
        <f t="shared" si="7"/>
        <v>101820.98181091862</v>
      </c>
      <c r="F96" s="15">
        <f t="shared" si="8"/>
        <v>1449.7764513900024</v>
      </c>
      <c r="G96" s="15">
        <f t="shared" si="9"/>
        <v>2446.2263350086196</v>
      </c>
      <c r="H96" s="15">
        <f t="shared" si="10"/>
        <v>391.39621360137915</v>
      </c>
      <c r="I96" s="15">
        <f t="shared" si="11"/>
        <v>4287.3990000000013</v>
      </c>
    </row>
    <row r="97" spans="1:9" x14ac:dyDescent="0.25">
      <c r="A97">
        <v>82</v>
      </c>
      <c r="D97" s="14">
        <f t="shared" si="6"/>
        <v>82</v>
      </c>
      <c r="E97" s="15">
        <f t="shared" si="7"/>
        <v>100331.36912303601</v>
      </c>
      <c r="F97" s="15">
        <f t="shared" si="8"/>
        <v>1489.612687882608</v>
      </c>
      <c r="G97" s="15">
        <f t="shared" si="9"/>
        <v>2411.8847518253388</v>
      </c>
      <c r="H97" s="15">
        <f t="shared" si="10"/>
        <v>385.90156029205423</v>
      </c>
      <c r="I97" s="15">
        <f t="shared" si="11"/>
        <v>4287.3990000000013</v>
      </c>
    </row>
    <row r="98" spans="1:9" x14ac:dyDescent="0.25">
      <c r="A98">
        <v>83</v>
      </c>
      <c r="D98" s="14">
        <f t="shared" si="6"/>
        <v>83</v>
      </c>
      <c r="E98" s="15">
        <f t="shared" si="7"/>
        <v>98800.825598361305</v>
      </c>
      <c r="F98" s="15">
        <f t="shared" si="8"/>
        <v>1530.5435246747111</v>
      </c>
      <c r="G98" s="15">
        <f t="shared" si="9"/>
        <v>2376.5995476942157</v>
      </c>
      <c r="H98" s="15">
        <f t="shared" si="10"/>
        <v>380.25592763107454</v>
      </c>
      <c r="I98" s="15">
        <f t="shared" si="11"/>
        <v>4287.3990000000013</v>
      </c>
    </row>
    <row r="99" spans="1:9" x14ac:dyDescent="0.25">
      <c r="A99">
        <v>84</v>
      </c>
      <c r="D99" s="14">
        <f t="shared" si="6"/>
        <v>84</v>
      </c>
      <c r="E99" s="15">
        <f t="shared" si="7"/>
        <v>97228.226559712202</v>
      </c>
      <c r="F99" s="15">
        <f t="shared" si="8"/>
        <v>1572.5990386490971</v>
      </c>
      <c r="G99" s="15">
        <f t="shared" si="9"/>
        <v>2340.3447942680209</v>
      </c>
      <c r="H99" s="15">
        <f t="shared" si="10"/>
        <v>374.45516708288335</v>
      </c>
      <c r="I99" s="15">
        <f t="shared" si="11"/>
        <v>4287.3990000000013</v>
      </c>
    </row>
    <row r="100" spans="1:9" x14ac:dyDescent="0.25">
      <c r="A100">
        <v>85</v>
      </c>
      <c r="D100" s="14">
        <f t="shared" si="6"/>
        <v>85</v>
      </c>
      <c r="E100" s="15">
        <f t="shared" si="7"/>
        <v>95612.416426586016</v>
      </c>
      <c r="F100" s="15">
        <f t="shared" si="8"/>
        <v>1615.8101331261846</v>
      </c>
      <c r="G100" s="15">
        <f t="shared" si="9"/>
        <v>2303.0938507532901</v>
      </c>
      <c r="H100" s="15">
        <f t="shared" si="10"/>
        <v>368.49501612052643</v>
      </c>
      <c r="I100" s="15">
        <f t="shared" si="11"/>
        <v>4287.3990000000013</v>
      </c>
    </row>
    <row r="101" spans="1:9" x14ac:dyDescent="0.25">
      <c r="A101">
        <v>86</v>
      </c>
      <c r="D101" s="14">
        <f t="shared" si="6"/>
        <v>86</v>
      </c>
      <c r="E101" s="15">
        <f t="shared" si="7"/>
        <v>93952.207866013545</v>
      </c>
      <c r="F101" s="15">
        <f t="shared" si="8"/>
        <v>1660.2085605724646</v>
      </c>
      <c r="G101" s="15">
        <f t="shared" si="9"/>
        <v>2264.8193443340833</v>
      </c>
      <c r="H101" s="15">
        <f t="shared" si="10"/>
        <v>362.37109509345333</v>
      </c>
      <c r="I101" s="15">
        <f t="shared" si="11"/>
        <v>4287.3990000000013</v>
      </c>
    </row>
    <row r="102" spans="1:9" x14ac:dyDescent="0.25">
      <c r="A102">
        <v>87</v>
      </c>
      <c r="D102" s="14">
        <f t="shared" si="6"/>
        <v>87</v>
      </c>
      <c r="E102" s="15">
        <f t="shared" si="7"/>
        <v>92246.380920080628</v>
      </c>
      <c r="F102" s="15">
        <f t="shared" si="8"/>
        <v>1705.8269459329135</v>
      </c>
      <c r="G102" s="15">
        <f t="shared" si="9"/>
        <v>2225.4931500578341</v>
      </c>
      <c r="H102" s="15">
        <f t="shared" si="10"/>
        <v>356.07890400925345</v>
      </c>
      <c r="I102" s="15">
        <f t="shared" si="11"/>
        <v>4287.3990000000013</v>
      </c>
    </row>
    <row r="103" spans="1:9" x14ac:dyDescent="0.25">
      <c r="A103">
        <v>88</v>
      </c>
      <c r="D103" s="14">
        <f t="shared" si="6"/>
        <v>88</v>
      </c>
      <c r="E103" s="15">
        <f t="shared" si="7"/>
        <v>90493.682109476096</v>
      </c>
      <c r="F103" s="15">
        <f t="shared" si="8"/>
        <v>1752.6988106045269</v>
      </c>
      <c r="G103" s="15">
        <f t="shared" si="9"/>
        <v>2185.0863701685125</v>
      </c>
      <c r="H103" s="15">
        <f t="shared" si="10"/>
        <v>349.61381922696199</v>
      </c>
      <c r="I103" s="15">
        <f t="shared" si="11"/>
        <v>4287.3990000000013</v>
      </c>
    </row>
    <row r="104" spans="1:9" x14ac:dyDescent="0.25">
      <c r="A104">
        <v>89</v>
      </c>
      <c r="D104" s="14">
        <f t="shared" si="6"/>
        <v>89</v>
      </c>
      <c r="E104" s="15">
        <f t="shared" si="7"/>
        <v>88692.823512407514</v>
      </c>
      <c r="F104" s="15">
        <f t="shared" si="8"/>
        <v>1800.8585970685767</v>
      </c>
      <c r="G104" s="15">
        <f t="shared" si="9"/>
        <v>2143.5693128719176</v>
      </c>
      <c r="H104" s="15">
        <f t="shared" si="10"/>
        <v>342.97109005950682</v>
      </c>
      <c r="I104" s="15">
        <f t="shared" si="11"/>
        <v>4287.3990000000013</v>
      </c>
    </row>
    <row r="105" spans="1:9" x14ac:dyDescent="0.25">
      <c r="A105">
        <v>90</v>
      </c>
      <c r="D105" s="14">
        <f t="shared" si="6"/>
        <v>90</v>
      </c>
      <c r="E105" s="15">
        <f t="shared" si="7"/>
        <v>86842.481818207802</v>
      </c>
      <c r="F105" s="15">
        <f t="shared" si="8"/>
        <v>1850.3416941997139</v>
      </c>
      <c r="G105" s="15">
        <f t="shared" si="9"/>
        <v>2100.9114705174893</v>
      </c>
      <c r="H105" s="15">
        <f t="shared" si="10"/>
        <v>336.14583528279832</v>
      </c>
      <c r="I105" s="15">
        <f t="shared" si="11"/>
        <v>4287.3990000000013</v>
      </c>
    </row>
    <row r="106" spans="1:9" x14ac:dyDescent="0.25">
      <c r="A106">
        <v>91</v>
      </c>
      <c r="D106" s="14">
        <f t="shared" si="6"/>
        <v>91</v>
      </c>
      <c r="E106" s="15">
        <f t="shared" si="7"/>
        <v>84941.297354937313</v>
      </c>
      <c r="F106" s="15">
        <f t="shared" si="8"/>
        <v>1901.1844632704879</v>
      </c>
      <c r="G106" s="15">
        <f t="shared" si="9"/>
        <v>2057.0814971806149</v>
      </c>
      <c r="H106" s="15">
        <f t="shared" si="10"/>
        <v>329.13303954889841</v>
      </c>
      <c r="I106" s="15">
        <f t="shared" si="11"/>
        <v>4287.3990000000013</v>
      </c>
    </row>
    <row r="107" spans="1:9" x14ac:dyDescent="0.25">
      <c r="A107">
        <v>92</v>
      </c>
      <c r="D107" s="14">
        <f t="shared" si="6"/>
        <v>92</v>
      </c>
      <c r="E107" s="15">
        <f t="shared" si="7"/>
        <v>82987.87309026689</v>
      </c>
      <c r="F107" s="15">
        <f t="shared" si="8"/>
        <v>1953.4242646704197</v>
      </c>
      <c r="G107" s="15">
        <f t="shared" si="9"/>
        <v>2012.0471856289496</v>
      </c>
      <c r="H107" s="15">
        <f t="shared" si="10"/>
        <v>321.92754970063191</v>
      </c>
      <c r="I107" s="15">
        <f t="shared" si="11"/>
        <v>4287.3990000000013</v>
      </c>
    </row>
    <row r="108" spans="1:9" x14ac:dyDescent="0.25">
      <c r="A108">
        <v>93</v>
      </c>
      <c r="D108" s="14">
        <f t="shared" si="6"/>
        <v>93</v>
      </c>
      <c r="E108" s="15">
        <f t="shared" si="7"/>
        <v>80980.773604907648</v>
      </c>
      <c r="F108" s="15">
        <f t="shared" si="8"/>
        <v>2007.0994853592347</v>
      </c>
      <c r="G108" s="15">
        <f t="shared" si="9"/>
        <v>1965.7754436558332</v>
      </c>
      <c r="H108" s="15">
        <f t="shared" si="10"/>
        <v>314.5240709849333</v>
      </c>
      <c r="I108" s="15">
        <f t="shared" si="11"/>
        <v>4287.3990000000013</v>
      </c>
    </row>
    <row r="109" spans="1:9" x14ac:dyDescent="0.25">
      <c r="A109">
        <v>94</v>
      </c>
      <c r="D109" s="14">
        <f t="shared" si="6"/>
        <v>94</v>
      </c>
      <c r="E109" s="15">
        <f t="shared" si="7"/>
        <v>78918.524037833195</v>
      </c>
      <c r="F109" s="15">
        <f t="shared" si="8"/>
        <v>2062.2495670744534</v>
      </c>
      <c r="G109" s="15">
        <f t="shared" si="9"/>
        <v>1918.2322697634033</v>
      </c>
      <c r="H109" s="15">
        <f t="shared" si="10"/>
        <v>306.91716316214456</v>
      </c>
      <c r="I109" s="15">
        <f t="shared" si="11"/>
        <v>4287.3990000000013</v>
      </c>
    </row>
    <row r="110" spans="1:9" x14ac:dyDescent="0.25">
      <c r="A110">
        <v>95</v>
      </c>
      <c r="D110" s="14">
        <f t="shared" si="6"/>
        <v>95</v>
      </c>
      <c r="E110" s="15">
        <f t="shared" si="7"/>
        <v>76799.609002519152</v>
      </c>
      <c r="F110" s="15">
        <f t="shared" si="8"/>
        <v>2118.9150353140476</v>
      </c>
      <c r="G110" s="15">
        <f t="shared" si="9"/>
        <v>1869.3827281775461</v>
      </c>
      <c r="H110" s="15">
        <f t="shared" si="10"/>
        <v>299.1012365084074</v>
      </c>
      <c r="I110" s="15">
        <f t="shared" si="11"/>
        <v>4287.3990000000013</v>
      </c>
    </row>
    <row r="111" spans="1:9" x14ac:dyDescent="0.25">
      <c r="A111">
        <v>96</v>
      </c>
      <c r="D111" s="14">
        <f t="shared" si="6"/>
        <v>96</v>
      </c>
      <c r="E111" s="15">
        <f t="shared" si="7"/>
        <v>74622.471473403682</v>
      </c>
      <c r="F111" s="15">
        <f t="shared" si="8"/>
        <v>2177.1375291154745</v>
      </c>
      <c r="G111" s="15">
        <f t="shared" si="9"/>
        <v>1819.1909231763163</v>
      </c>
      <c r="H111" s="15">
        <f t="shared" si="10"/>
        <v>291.0705477082106</v>
      </c>
      <c r="I111" s="15">
        <f t="shared" si="11"/>
        <v>4287.3990000000013</v>
      </c>
    </row>
    <row r="112" spans="1:9" x14ac:dyDescent="0.25">
      <c r="A112">
        <v>97</v>
      </c>
      <c r="D112" s="14">
        <f t="shared" ref="D112:D135" si="12">IF(A112&lt;=$E$7,A112,"")</f>
        <v>97</v>
      </c>
      <c r="E112" s="15">
        <f t="shared" ref="E112:E135" si="13">IF(D112&lt;=$E$7,IF(D112=0,$E$6,E111-F112),"")</f>
        <v>72385.511641750723</v>
      </c>
      <c r="F112" s="15">
        <f t="shared" ref="F112:F135" si="14">IF(D112&lt;=$E$7,IF(D112=0,0,I112-SUM(G112:H112)),"")</f>
        <v>2236.9598316529573</v>
      </c>
      <c r="G112" s="15">
        <f t="shared" ref="G112:G135" si="15">IF(D112&lt;=$E$7,IFERROR(E111*$J$6/2,""),"")</f>
        <v>1767.6199727129688</v>
      </c>
      <c r="H112" s="15">
        <f t="shared" ref="H112:H135" si="16">IFERROR(G112*16%,"")</f>
        <v>282.81919563407502</v>
      </c>
      <c r="I112" s="15">
        <f t="shared" ref="I112:I135" si="17">IF(D112&lt;=$E$7,$E$8,"")</f>
        <v>4287.3990000000013</v>
      </c>
    </row>
    <row r="113" spans="1:9" x14ac:dyDescent="0.25">
      <c r="A113">
        <v>98</v>
      </c>
      <c r="D113" s="14">
        <f t="shared" si="12"/>
        <v>98</v>
      </c>
      <c r="E113" s="15">
        <f t="shared" si="13"/>
        <v>70087.085740075214</v>
      </c>
      <c r="F113" s="15">
        <f t="shared" si="14"/>
        <v>2298.4259016755113</v>
      </c>
      <c r="G113" s="15">
        <f t="shared" si="15"/>
        <v>1714.6319813142156</v>
      </c>
      <c r="H113" s="15">
        <f t="shared" si="16"/>
        <v>274.3411170102745</v>
      </c>
      <c r="I113" s="15">
        <f t="shared" si="17"/>
        <v>4287.3990000000013</v>
      </c>
    </row>
    <row r="114" spans="1:9" x14ac:dyDescent="0.25">
      <c r="A114">
        <v>99</v>
      </c>
      <c r="D114" s="14">
        <f t="shared" si="12"/>
        <v>99</v>
      </c>
      <c r="E114" s="15">
        <f t="shared" si="13"/>
        <v>67725.504834266423</v>
      </c>
      <c r="F114" s="15">
        <f t="shared" si="14"/>
        <v>2361.5809058087971</v>
      </c>
      <c r="G114" s="15">
        <f t="shared" si="15"/>
        <v>1660.1880122337966</v>
      </c>
      <c r="H114" s="15">
        <f t="shared" si="16"/>
        <v>265.63008195740747</v>
      </c>
      <c r="I114" s="15">
        <f t="shared" si="17"/>
        <v>4287.3990000000013</v>
      </c>
    </row>
    <row r="115" spans="1:9" x14ac:dyDescent="0.25">
      <c r="A115">
        <v>100</v>
      </c>
      <c r="D115" s="14">
        <f t="shared" si="12"/>
        <v>100</v>
      </c>
      <c r="E115" s="15">
        <f t="shared" si="13"/>
        <v>65299.033582521864</v>
      </c>
      <c r="F115" s="15">
        <f t="shared" si="14"/>
        <v>2426.4712517445614</v>
      </c>
      <c r="G115" s="15">
        <f t="shared" si="15"/>
        <v>1604.2480588408966</v>
      </c>
      <c r="H115" s="15">
        <f t="shared" si="16"/>
        <v>256.67968941454347</v>
      </c>
      <c r="I115" s="15">
        <f t="shared" si="17"/>
        <v>4287.3990000000013</v>
      </c>
    </row>
    <row r="116" spans="1:9" x14ac:dyDescent="0.25">
      <c r="A116">
        <v>101</v>
      </c>
      <c r="D116" s="14">
        <f t="shared" si="12"/>
        <v>101</v>
      </c>
      <c r="E116" s="15">
        <f t="shared" si="13"/>
        <v>62805.888960179836</v>
      </c>
      <c r="F116" s="15">
        <f t="shared" si="14"/>
        <v>2493.1446223420276</v>
      </c>
      <c r="G116" s="15">
        <f t="shared" si="15"/>
        <v>1546.771015222391</v>
      </c>
      <c r="H116" s="15">
        <f t="shared" si="16"/>
        <v>247.48336243558256</v>
      </c>
      <c r="I116" s="15">
        <f t="shared" si="17"/>
        <v>4287.3990000000013</v>
      </c>
    </row>
    <row r="117" spans="1:9" x14ac:dyDescent="0.25">
      <c r="A117">
        <v>102</v>
      </c>
      <c r="D117" s="14">
        <f t="shared" si="12"/>
        <v>102</v>
      </c>
      <c r="E117" s="15">
        <f t="shared" si="13"/>
        <v>60244.238949513514</v>
      </c>
      <c r="F117" s="15">
        <f t="shared" si="14"/>
        <v>2561.6500106663193</v>
      </c>
      <c r="G117" s="15">
        <f t="shared" si="15"/>
        <v>1487.7146459773121</v>
      </c>
      <c r="H117" s="15">
        <f t="shared" si="16"/>
        <v>238.03434335636993</v>
      </c>
      <c r="I117" s="15">
        <f t="shared" si="17"/>
        <v>4287.3990000000013</v>
      </c>
    </row>
    <row r="118" spans="1:9" x14ac:dyDescent="0.25">
      <c r="A118">
        <v>103</v>
      </c>
      <c r="D118" s="14">
        <f t="shared" si="12"/>
        <v>103</v>
      </c>
      <c r="E118" s="15">
        <f t="shared" si="13"/>
        <v>57612.20119352387</v>
      </c>
      <c r="F118" s="15">
        <f t="shared" si="14"/>
        <v>2632.0377559896419</v>
      </c>
      <c r="G118" s="15">
        <f t="shared" si="15"/>
        <v>1427.0355551813443</v>
      </c>
      <c r="H118" s="15">
        <f t="shared" si="16"/>
        <v>228.32568882901509</v>
      </c>
      <c r="I118" s="15">
        <f t="shared" si="17"/>
        <v>4287.3990000000013</v>
      </c>
    </row>
    <row r="119" spans="1:9" x14ac:dyDescent="0.25">
      <c r="A119">
        <v>104</v>
      </c>
      <c r="D119" s="14">
        <f t="shared" si="12"/>
        <v>104</v>
      </c>
      <c r="E119" s="15">
        <f t="shared" si="13"/>
        <v>54907.841612742173</v>
      </c>
      <c r="F119" s="15">
        <f t="shared" si="14"/>
        <v>2704.3595807816941</v>
      </c>
      <c r="G119" s="15">
        <f t="shared" si="15"/>
        <v>1364.6891544985406</v>
      </c>
      <c r="H119" s="15">
        <f t="shared" si="16"/>
        <v>218.3502647197665</v>
      </c>
      <c r="I119" s="15">
        <f t="shared" si="17"/>
        <v>4287.3990000000013</v>
      </c>
    </row>
    <row r="120" spans="1:9" x14ac:dyDescent="0.25">
      <c r="A120">
        <v>105</v>
      </c>
      <c r="D120" s="14">
        <f t="shared" si="12"/>
        <v>105</v>
      </c>
      <c r="E120" s="15">
        <f t="shared" si="13"/>
        <v>52129.172984025696</v>
      </c>
      <c r="F120" s="15">
        <f t="shared" si="14"/>
        <v>2778.6686287164803</v>
      </c>
      <c r="G120" s="15">
        <f t="shared" si="15"/>
        <v>1300.6296304168281</v>
      </c>
      <c r="H120" s="15">
        <f t="shared" si="16"/>
        <v>208.10074086669252</v>
      </c>
      <c r="I120" s="15">
        <f t="shared" si="17"/>
        <v>4287.3990000000013</v>
      </c>
    </row>
    <row r="121" spans="1:9" x14ac:dyDescent="0.25">
      <c r="A121">
        <v>106</v>
      </c>
      <c r="D121" s="14">
        <f t="shared" si="12"/>
        <v>106</v>
      </c>
      <c r="E121" s="15">
        <f t="shared" si="13"/>
        <v>49274.153480302237</v>
      </c>
      <c r="F121" s="15">
        <f t="shared" si="14"/>
        <v>2855.0195037234562</v>
      </c>
      <c r="G121" s="15">
        <f t="shared" si="15"/>
        <v>1234.8099105832287</v>
      </c>
      <c r="H121" s="15">
        <f t="shared" si="16"/>
        <v>197.56958569331658</v>
      </c>
      <c r="I121" s="15">
        <f t="shared" si="17"/>
        <v>4287.3990000000013</v>
      </c>
    </row>
    <row r="122" spans="1:9" x14ac:dyDescent="0.25">
      <c r="A122">
        <v>107</v>
      </c>
      <c r="D122" s="14">
        <f t="shared" si="12"/>
        <v>107</v>
      </c>
      <c r="E122" s="15">
        <f t="shared" si="13"/>
        <v>46340.68517019054</v>
      </c>
      <c r="F122" s="15">
        <f t="shared" si="14"/>
        <v>2933.4683101117002</v>
      </c>
      <c r="G122" s="15">
        <f t="shared" si="15"/>
        <v>1167.1816292140527</v>
      </c>
      <c r="H122" s="15">
        <f t="shared" si="16"/>
        <v>186.74906067424843</v>
      </c>
      <c r="I122" s="15">
        <f t="shared" si="17"/>
        <v>4287.3990000000013</v>
      </c>
    </row>
    <row r="123" spans="1:9" x14ac:dyDescent="0.25">
      <c r="A123">
        <v>108</v>
      </c>
      <c r="D123" s="14">
        <f t="shared" si="12"/>
        <v>108</v>
      </c>
      <c r="E123" s="15">
        <f t="shared" si="13"/>
        <v>43326.612476393937</v>
      </c>
      <c r="F123" s="15">
        <f t="shared" si="14"/>
        <v>3014.0726937966015</v>
      </c>
      <c r="G123" s="15">
        <f t="shared" si="15"/>
        <v>1097.6950915546549</v>
      </c>
      <c r="H123" s="15">
        <f t="shared" si="16"/>
        <v>175.63121464874479</v>
      </c>
      <c r="I123" s="15">
        <f t="shared" si="17"/>
        <v>4287.3990000000013</v>
      </c>
    </row>
    <row r="124" spans="1:9" x14ac:dyDescent="0.25">
      <c r="A124">
        <v>109</v>
      </c>
      <c r="D124" s="14">
        <f t="shared" si="12"/>
        <v>109</v>
      </c>
      <c r="E124" s="15">
        <f t="shared" si="13"/>
        <v>40229.720591734585</v>
      </c>
      <c r="F124" s="15">
        <f t="shared" si="14"/>
        <v>3096.8918846593506</v>
      </c>
      <c r="G124" s="15">
        <f t="shared" si="15"/>
        <v>1026.29923736263</v>
      </c>
      <c r="H124" s="15">
        <f t="shared" si="16"/>
        <v>164.2078779780208</v>
      </c>
      <c r="I124" s="15">
        <f t="shared" si="17"/>
        <v>4287.3990000000013</v>
      </c>
    </row>
    <row r="125" spans="1:9" x14ac:dyDescent="0.25">
      <c r="A125">
        <v>110</v>
      </c>
      <c r="D125" s="14">
        <f t="shared" si="12"/>
        <v>110</v>
      </c>
      <c r="E125" s="15">
        <f t="shared" si="13"/>
        <v>37047.733851664227</v>
      </c>
      <c r="F125" s="15">
        <f t="shared" si="14"/>
        <v>3181.986740070362</v>
      </c>
      <c r="G125" s="15">
        <f t="shared" si="15"/>
        <v>952.94160338762003</v>
      </c>
      <c r="H125" s="15">
        <f t="shared" si="16"/>
        <v>152.47065654201921</v>
      </c>
      <c r="I125" s="15">
        <f t="shared" si="17"/>
        <v>4287.3990000000013</v>
      </c>
    </row>
    <row r="126" spans="1:9" x14ac:dyDescent="0.25">
      <c r="A126">
        <v>111</v>
      </c>
      <c r="D126" s="14">
        <f t="shared" si="12"/>
        <v>111</v>
      </c>
      <c r="E126" s="15">
        <f t="shared" si="13"/>
        <v>33778.314062055608</v>
      </c>
      <c r="F126" s="15">
        <f t="shared" si="14"/>
        <v>3269.419789608618</v>
      </c>
      <c r="G126" s="15">
        <f t="shared" si="15"/>
        <v>877.56828482015817</v>
      </c>
      <c r="H126" s="15">
        <f t="shared" si="16"/>
        <v>140.41092557122531</v>
      </c>
      <c r="I126" s="15">
        <f t="shared" si="17"/>
        <v>4287.3990000000013</v>
      </c>
    </row>
    <row r="127" spans="1:9" x14ac:dyDescent="0.25">
      <c r="A127">
        <v>112</v>
      </c>
      <c r="D127" s="14">
        <f t="shared" si="12"/>
        <v>112</v>
      </c>
      <c r="E127" s="15">
        <f t="shared" si="13"/>
        <v>30419.058781045827</v>
      </c>
      <c r="F127" s="15">
        <f t="shared" si="14"/>
        <v>3359.2552810097804</v>
      </c>
      <c r="G127" s="15">
        <f t="shared" si="15"/>
        <v>800.12389568122478</v>
      </c>
      <c r="H127" s="15">
        <f t="shared" si="16"/>
        <v>128.01982330899597</v>
      </c>
      <c r="I127" s="15">
        <f t="shared" si="17"/>
        <v>4287.3990000000013</v>
      </c>
    </row>
    <row r="128" spans="1:9" x14ac:dyDescent="0.25">
      <c r="A128">
        <v>113</v>
      </c>
      <c r="D128" s="14">
        <f t="shared" si="12"/>
        <v>113</v>
      </c>
      <c r="E128" s="15">
        <f t="shared" si="13"/>
        <v>26967.499553668978</v>
      </c>
      <c r="F128" s="15">
        <f t="shared" si="14"/>
        <v>3451.5592273768484</v>
      </c>
      <c r="G128" s="15">
        <f t="shared" si="15"/>
        <v>720.55152812340759</v>
      </c>
      <c r="H128" s="15">
        <f t="shared" si="16"/>
        <v>115.28824449974522</v>
      </c>
      <c r="I128" s="15">
        <f t="shared" si="17"/>
        <v>4287.3990000000013</v>
      </c>
    </row>
    <row r="129" spans="1:9" x14ac:dyDescent="0.25">
      <c r="A129">
        <v>114</v>
      </c>
      <c r="D129" s="14">
        <f t="shared" si="12"/>
        <v>114</v>
      </c>
      <c r="E129" s="15">
        <f t="shared" si="13"/>
        <v>23421.100097980936</v>
      </c>
      <c r="F129" s="15">
        <f t="shared" si="14"/>
        <v>3546.3994556880425</v>
      </c>
      <c r="G129" s="15">
        <f t="shared" si="15"/>
        <v>638.79271061375778</v>
      </c>
      <c r="H129" s="15">
        <f t="shared" si="16"/>
        <v>102.20683369820125</v>
      </c>
      <c r="I129" s="15">
        <f t="shared" si="17"/>
        <v>4287.3990000000013</v>
      </c>
    </row>
    <row r="130" spans="1:9" x14ac:dyDescent="0.25">
      <c r="A130">
        <v>115</v>
      </c>
      <c r="D130" s="14">
        <f t="shared" si="12"/>
        <v>115</v>
      </c>
      <c r="E130" s="15">
        <f t="shared" si="13"/>
        <v>19777.254441343372</v>
      </c>
      <c r="F130" s="15">
        <f t="shared" si="14"/>
        <v>3643.8456566375658</v>
      </c>
      <c r="G130" s="15">
        <f t="shared" si="15"/>
        <v>554.78736496761667</v>
      </c>
      <c r="H130" s="15">
        <f t="shared" si="16"/>
        <v>88.765978394818674</v>
      </c>
      <c r="I130" s="15">
        <f t="shared" si="17"/>
        <v>4287.3990000000013</v>
      </c>
    </row>
    <row r="131" spans="1:9" x14ac:dyDescent="0.25">
      <c r="A131">
        <v>116</v>
      </c>
      <c r="D131" s="14">
        <f t="shared" si="12"/>
        <v>116</v>
      </c>
      <c r="E131" s="15">
        <f t="shared" si="13"/>
        <v>16033.285005497502</v>
      </c>
      <c r="F131" s="15">
        <f t="shared" si="14"/>
        <v>3743.9694358458682</v>
      </c>
      <c r="G131" s="15">
        <f t="shared" si="15"/>
        <v>468.47376220183872</v>
      </c>
      <c r="H131" s="15">
        <f t="shared" si="16"/>
        <v>74.955801952294195</v>
      </c>
      <c r="I131" s="15">
        <f t="shared" si="17"/>
        <v>4287.3990000000013</v>
      </c>
    </row>
    <row r="132" spans="1:9" x14ac:dyDescent="0.25">
      <c r="A132">
        <v>117</v>
      </c>
      <c r="D132" s="14">
        <f t="shared" si="12"/>
        <v>117</v>
      </c>
      <c r="E132" s="15">
        <f t="shared" si="13"/>
        <v>12186.440639020468</v>
      </c>
      <c r="F132" s="15">
        <f t="shared" si="14"/>
        <v>3846.8443664770339</v>
      </c>
      <c r="G132" s="15">
        <f t="shared" si="15"/>
        <v>379.78847717497166</v>
      </c>
      <c r="H132" s="15">
        <f t="shared" si="16"/>
        <v>60.766156347995469</v>
      </c>
      <c r="I132" s="15">
        <f t="shared" si="17"/>
        <v>4287.3990000000013</v>
      </c>
    </row>
    <row r="133" spans="1:9" x14ac:dyDescent="0.25">
      <c r="A133">
        <v>118</v>
      </c>
      <c r="D133" s="14">
        <f t="shared" si="12"/>
        <v>118</v>
      </c>
      <c r="E133" s="15">
        <f t="shared" si="13"/>
        <v>8233.8945957184987</v>
      </c>
      <c r="F133" s="15">
        <f t="shared" si="14"/>
        <v>3952.5460433019698</v>
      </c>
      <c r="G133" s="15">
        <f t="shared" si="15"/>
        <v>288.66634198106175</v>
      </c>
      <c r="H133" s="15">
        <f t="shared" si="16"/>
        <v>46.186614716969878</v>
      </c>
      <c r="I133" s="15">
        <f t="shared" si="17"/>
        <v>4287.3990000000013</v>
      </c>
    </row>
    <row r="134" spans="1:9" x14ac:dyDescent="0.25">
      <c r="A134">
        <v>119</v>
      </c>
      <c r="D134" s="14">
        <f t="shared" si="12"/>
        <v>119</v>
      </c>
      <c r="E134" s="15">
        <f t="shared" si="13"/>
        <v>4172.7424574713896</v>
      </c>
      <c r="F134" s="15">
        <f t="shared" si="14"/>
        <v>4061.1521382471096</v>
      </c>
      <c r="G134" s="15">
        <f t="shared" si="15"/>
        <v>195.04039806283754</v>
      </c>
      <c r="H134" s="15">
        <f t="shared" si="16"/>
        <v>31.206463690054008</v>
      </c>
      <c r="I134" s="15">
        <f t="shared" si="17"/>
        <v>4287.3990000000013</v>
      </c>
    </row>
    <row r="135" spans="1:9" x14ac:dyDescent="0.25">
      <c r="A135">
        <v>120</v>
      </c>
      <c r="D135" s="14">
        <f t="shared" si="12"/>
        <v>120</v>
      </c>
      <c r="E135" s="15">
        <f t="shared" si="13"/>
        <v>1.9244907889515162E-9</v>
      </c>
      <c r="F135" s="15">
        <f t="shared" si="14"/>
        <v>4172.7424574694651</v>
      </c>
      <c r="G135" s="15">
        <f t="shared" si="15"/>
        <v>98.841847009082954</v>
      </c>
      <c r="H135" s="15">
        <f t="shared" si="16"/>
        <v>15.814695521453274</v>
      </c>
      <c r="I135" s="15">
        <f t="shared" si="17"/>
        <v>4287.3990000000013</v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5">
      <formula1>"SNTE 18 MICH"</formula1>
    </dataValidation>
    <dataValidation type="list" allowBlank="1" showInputMessage="1" showErrorMessage="1" sqref="E7">
      <formula1>$XFC$2:$XFC$10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3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72</v>
      </c>
      <c r="XFD2" s="23">
        <v>3.7700010442666167E-2</v>
      </c>
    </row>
    <row r="3" spans="1:14 16383:16384" x14ac:dyDescent="0.25">
      <c r="XFC3" s="24">
        <v>96</v>
      </c>
      <c r="XFD3" s="23">
        <v>3.6539992422180735E-2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120</v>
      </c>
      <c r="XFD4" s="23">
        <v>3.4800005925036376E-2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/>
      <c r="XFD5" s="23"/>
    </row>
    <row r="6" spans="1:14 16383:16384" x14ac:dyDescent="0.25">
      <c r="C6" s="25" t="s">
        <v>18</v>
      </c>
      <c r="D6" s="25"/>
      <c r="E6" s="22">
        <v>150000</v>
      </c>
      <c r="F6" s="1"/>
      <c r="G6" s="1"/>
      <c r="H6" s="28" t="s">
        <v>17</v>
      </c>
      <c r="I6" s="28"/>
      <c r="J6" s="9">
        <f>J7/1.16</f>
        <v>3.2500009002298422E-2</v>
      </c>
      <c r="XFC6" s="24"/>
      <c r="XFD6" s="23"/>
    </row>
    <row r="7" spans="1:14 16383:16384" x14ac:dyDescent="0.25">
      <c r="C7" s="25" t="s">
        <v>10</v>
      </c>
      <c r="D7" s="25"/>
      <c r="E7" s="2">
        <v>72</v>
      </c>
      <c r="F7" s="1" t="s">
        <v>23</v>
      </c>
      <c r="G7" s="1"/>
      <c r="H7" s="28" t="s">
        <v>16</v>
      </c>
      <c r="I7" s="28"/>
      <c r="J7" s="9">
        <f>VLOOKUP(E7,$XFC$1:$XFD$10,2,0)</f>
        <v>3.7700010442666167E-2</v>
      </c>
      <c r="XFC7" s="24"/>
      <c r="XFD7" s="23"/>
    </row>
    <row r="8" spans="1:14 16383:16384" x14ac:dyDescent="0.25">
      <c r="C8" s="25" t="s">
        <v>11</v>
      </c>
      <c r="D8" s="25"/>
      <c r="E8" s="3">
        <f>-PMT(J7/2,E7,E6,0,0)</f>
        <v>3824.3190000000632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275350.96800000453</v>
      </c>
      <c r="F9" s="1"/>
      <c r="G9" s="1"/>
      <c r="H9" s="26" t="s">
        <v>19</v>
      </c>
      <c r="I9" s="26"/>
      <c r="J9" s="11">
        <f>+((G13+H13)/F13)/(E7/2)</f>
        <v>2.3213142222223069E-2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150000</v>
      </c>
      <c r="G13" s="6">
        <f>SUM(G15:G175)</f>
        <v>108061.17931034879</v>
      </c>
      <c r="H13" s="6">
        <f>SUM(H15:H175)</f>
        <v>17289.78868965579</v>
      </c>
      <c r="I13" s="6">
        <f>SUM(I15:I175)</f>
        <v>275350.96800000494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149003.18178319989</v>
      </c>
      <c r="F16" s="15">
        <f>IF(D16&lt;=$E$7,IF(D16=0,0,I16-SUM(G16:H16)),"")</f>
        <v>996.81821680010034</v>
      </c>
      <c r="G16" s="15">
        <f>IF(D16&lt;=$E$7,IFERROR(E15*$J$6/2,""),"")</f>
        <v>2437.5006751723818</v>
      </c>
      <c r="H16" s="15">
        <f>IFERROR(G16*16%,"")</f>
        <v>390.00010802758106</v>
      </c>
      <c r="I16" s="15">
        <f>IF(D16&lt;=$E$7,$E$8,"")</f>
        <v>3824.3190000000632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147987.57353780838</v>
      </c>
      <c r="F17" s="15">
        <f t="shared" ref="F17:F80" si="2">IF(D17&lt;=$E$7,IF(D17=0,0,I17-SUM(G17:H17)),"")</f>
        <v>1015.6082453915024</v>
      </c>
      <c r="G17" s="15">
        <f t="shared" ref="G17:G80" si="3">IF(D17&lt;=$E$7,IFERROR(E16*$J$6/2,""),"")</f>
        <v>2421.3023746625522</v>
      </c>
      <c r="H17" s="15">
        <f t="shared" ref="H17:H80" si="4">IFERROR(G17*16%,"")</f>
        <v>387.40837994600838</v>
      </c>
      <c r="I17" s="15">
        <f t="shared" ref="I17:I80" si="5">IF(D17&lt;=$E$7,$E$8,"")</f>
        <v>3824.3190000000632</v>
      </c>
    </row>
    <row r="18" spans="1:9" x14ac:dyDescent="0.25">
      <c r="A18">
        <v>3</v>
      </c>
      <c r="D18" s="14">
        <f t="shared" si="0"/>
        <v>3</v>
      </c>
      <c r="E18" s="15">
        <f t="shared" si="1"/>
        <v>146952.82107168841</v>
      </c>
      <c r="F18" s="15">
        <f t="shared" si="2"/>
        <v>1034.7524661199614</v>
      </c>
      <c r="G18" s="15">
        <f t="shared" si="3"/>
        <v>2404.7987361035362</v>
      </c>
      <c r="H18" s="15">
        <f t="shared" si="4"/>
        <v>384.76779777656577</v>
      </c>
      <c r="I18" s="15">
        <f t="shared" si="5"/>
        <v>3824.3190000000632</v>
      </c>
    </row>
    <row r="19" spans="1:9" x14ac:dyDescent="0.25">
      <c r="A19">
        <v>4</v>
      </c>
      <c r="D19" s="14">
        <f t="shared" si="0"/>
        <v>4</v>
      </c>
      <c r="E19" s="15">
        <f t="shared" si="1"/>
        <v>145898.5635161793</v>
      </c>
      <c r="F19" s="15">
        <f t="shared" si="2"/>
        <v>1054.2575555091103</v>
      </c>
      <c r="G19" s="15">
        <f t="shared" si="3"/>
        <v>2387.984003871511</v>
      </c>
      <c r="H19" s="15">
        <f t="shared" si="4"/>
        <v>382.0774406194418</v>
      </c>
      <c r="I19" s="15">
        <f t="shared" si="5"/>
        <v>3824.3190000000632</v>
      </c>
    </row>
    <row r="20" spans="1:9" x14ac:dyDescent="0.25">
      <c r="A20">
        <v>5</v>
      </c>
      <c r="D20" s="14">
        <f t="shared" si="0"/>
        <v>5</v>
      </c>
      <c r="E20" s="15">
        <f t="shared" si="1"/>
        <v>144824.43320024421</v>
      </c>
      <c r="F20" s="15">
        <f t="shared" si="2"/>
        <v>1074.1303159350864</v>
      </c>
      <c r="G20" s="15">
        <f t="shared" si="3"/>
        <v>2370.8523138491178</v>
      </c>
      <c r="H20" s="15">
        <f t="shared" si="4"/>
        <v>379.33637021585884</v>
      </c>
      <c r="I20" s="15">
        <f t="shared" si="5"/>
        <v>3824.3190000000632</v>
      </c>
    </row>
    <row r="21" spans="1:9" x14ac:dyDescent="0.25">
      <c r="A21">
        <v>6</v>
      </c>
      <c r="D21" s="14">
        <f t="shared" si="0"/>
        <v>6</v>
      </c>
      <c r="E21" s="15">
        <f t="shared" si="1"/>
        <v>143730.05552224535</v>
      </c>
      <c r="F21" s="15">
        <f t="shared" si="2"/>
        <v>1094.3776779988552</v>
      </c>
      <c r="G21" s="15">
        <f t="shared" si="3"/>
        <v>2353.3976913803517</v>
      </c>
      <c r="H21" s="15">
        <f t="shared" si="4"/>
        <v>376.54363062085628</v>
      </c>
      <c r="I21" s="15">
        <f t="shared" si="5"/>
        <v>3824.3190000000632</v>
      </c>
    </row>
    <row r="22" spans="1:9" x14ac:dyDescent="0.25">
      <c r="A22">
        <v>7</v>
      </c>
      <c r="D22" s="14">
        <f t="shared" si="0"/>
        <v>7</v>
      </c>
      <c r="E22" s="15">
        <f t="shared" si="1"/>
        <v>142615.04881930212</v>
      </c>
      <c r="F22" s="15">
        <f t="shared" si="2"/>
        <v>1115.0067029432439</v>
      </c>
      <c r="G22" s="15">
        <f t="shared" si="3"/>
        <v>2335.6140491869132</v>
      </c>
      <c r="H22" s="15">
        <f t="shared" si="4"/>
        <v>373.69824786990614</v>
      </c>
      <c r="I22" s="15">
        <f t="shared" si="5"/>
        <v>3824.3190000000632</v>
      </c>
    </row>
    <row r="23" spans="1:9" x14ac:dyDescent="0.25">
      <c r="A23">
        <v>8</v>
      </c>
      <c r="D23" s="14">
        <f t="shared" si="0"/>
        <v>8</v>
      </c>
      <c r="E23" s="15">
        <f t="shared" si="1"/>
        <v>141479.02423418657</v>
      </c>
      <c r="F23" s="15">
        <f t="shared" si="2"/>
        <v>1136.024585115546</v>
      </c>
      <c r="G23" s="15">
        <f t="shared" si="3"/>
        <v>2317.4951852452737</v>
      </c>
      <c r="H23" s="15">
        <f t="shared" si="4"/>
        <v>370.79922963924378</v>
      </c>
      <c r="I23" s="15">
        <f t="shared" si="5"/>
        <v>3824.3190000000632</v>
      </c>
    </row>
    <row r="24" spans="1:9" x14ac:dyDescent="0.25">
      <c r="A24">
        <v>9</v>
      </c>
      <c r="D24" s="14">
        <f t="shared" si="0"/>
        <v>9</v>
      </c>
      <c r="E24" s="15">
        <f t="shared" si="1"/>
        <v>140321.58557971002</v>
      </c>
      <c r="F24" s="15">
        <f t="shared" si="2"/>
        <v>1157.4386544765362</v>
      </c>
      <c r="G24" s="15">
        <f t="shared" si="3"/>
        <v>2299.0347806237301</v>
      </c>
      <c r="H24" s="15">
        <f t="shared" si="4"/>
        <v>367.84556489979684</v>
      </c>
      <c r="I24" s="15">
        <f t="shared" si="5"/>
        <v>3824.3190000000632</v>
      </c>
    </row>
    <row r="25" spans="1:9" x14ac:dyDescent="0.25">
      <c r="A25">
        <v>10</v>
      </c>
      <c r="D25" s="14">
        <f t="shared" si="0"/>
        <v>10</v>
      </c>
      <c r="E25" s="15">
        <f t="shared" si="1"/>
        <v>139142.32920055324</v>
      </c>
      <c r="F25" s="15">
        <f t="shared" si="2"/>
        <v>1179.2563791567918</v>
      </c>
      <c r="G25" s="15">
        <f t="shared" si="3"/>
        <v>2280.2263972786823</v>
      </c>
      <c r="H25" s="15">
        <f t="shared" si="4"/>
        <v>364.83622356458915</v>
      </c>
      <c r="I25" s="15">
        <f t="shared" si="5"/>
        <v>3824.3190000000632</v>
      </c>
    </row>
    <row r="26" spans="1:9" x14ac:dyDescent="0.25">
      <c r="A26">
        <v>11</v>
      </c>
      <c r="D26" s="14">
        <f t="shared" si="0"/>
        <v>11</v>
      </c>
      <c r="E26" s="15">
        <f t="shared" si="1"/>
        <v>137940.84383249204</v>
      </c>
      <c r="F26" s="15">
        <f t="shared" si="2"/>
        <v>1201.4853680611873</v>
      </c>
      <c r="G26" s="15">
        <f t="shared" si="3"/>
        <v>2261.0634758093756</v>
      </c>
      <c r="H26" s="15">
        <f t="shared" si="4"/>
        <v>361.77015612950009</v>
      </c>
      <c r="I26" s="15">
        <f t="shared" si="5"/>
        <v>3824.3190000000632</v>
      </c>
    </row>
    <row r="27" spans="1:9" x14ac:dyDescent="0.25">
      <c r="A27">
        <v>12</v>
      </c>
      <c r="D27" s="14">
        <f t="shared" si="0"/>
        <v>12</v>
      </c>
      <c r="E27" s="15">
        <f t="shared" si="1"/>
        <v>136716.71045896955</v>
      </c>
      <c r="F27" s="15">
        <f t="shared" si="2"/>
        <v>1224.1333735224962</v>
      </c>
      <c r="G27" s="15">
        <f t="shared" si="3"/>
        <v>2241.5393331703162</v>
      </c>
      <c r="H27" s="15">
        <f t="shared" si="4"/>
        <v>358.64629330725063</v>
      </c>
      <c r="I27" s="15">
        <f t="shared" si="5"/>
        <v>3824.3190000000632</v>
      </c>
    </row>
    <row r="28" spans="1:9" x14ac:dyDescent="0.25">
      <c r="A28">
        <v>13</v>
      </c>
      <c r="D28" s="14">
        <f t="shared" si="0"/>
        <v>13</v>
      </c>
      <c r="E28" s="15">
        <f t="shared" si="1"/>
        <v>135469.50216496454</v>
      </c>
      <c r="F28" s="15">
        <f t="shared" si="2"/>
        <v>1247.2082940050036</v>
      </c>
      <c r="G28" s="15">
        <f t="shared" si="3"/>
        <v>2221.6471603405685</v>
      </c>
      <c r="H28" s="15">
        <f t="shared" si="4"/>
        <v>355.46354565449099</v>
      </c>
      <c r="I28" s="15">
        <f t="shared" si="5"/>
        <v>3824.3190000000632</v>
      </c>
    </row>
    <row r="29" spans="1:9" x14ac:dyDescent="0.25">
      <c r="A29">
        <v>14</v>
      </c>
      <c r="D29" s="14">
        <f t="shared" si="0"/>
        <v>14</v>
      </c>
      <c r="E29" s="15">
        <f t="shared" si="1"/>
        <v>134198.78398810545</v>
      </c>
      <c r="F29" s="15">
        <f t="shared" si="2"/>
        <v>1270.7181768590881</v>
      </c>
      <c r="G29" s="15">
        <f t="shared" si="3"/>
        <v>2201.3800199491166</v>
      </c>
      <c r="H29" s="15">
        <f t="shared" si="4"/>
        <v>352.22080319185864</v>
      </c>
      <c r="I29" s="15">
        <f t="shared" si="5"/>
        <v>3824.3190000000632</v>
      </c>
    </row>
    <row r="30" spans="1:9" x14ac:dyDescent="0.25">
      <c r="A30">
        <v>15</v>
      </c>
      <c r="D30" s="14">
        <f t="shared" si="0"/>
        <v>15</v>
      </c>
      <c r="E30" s="15">
        <f t="shared" si="1"/>
        <v>132904.11276697772</v>
      </c>
      <c r="F30" s="15">
        <f t="shared" si="2"/>
        <v>1294.6712211277245</v>
      </c>
      <c r="G30" s="15">
        <f t="shared" si="3"/>
        <v>2180.7308438554642</v>
      </c>
      <c r="H30" s="15">
        <f t="shared" si="4"/>
        <v>348.91693501687428</v>
      </c>
      <c r="I30" s="15">
        <f t="shared" si="5"/>
        <v>3824.3190000000632</v>
      </c>
    </row>
    <row r="31" spans="1:9" x14ac:dyDescent="0.25">
      <c r="A31">
        <v>16</v>
      </c>
      <c r="D31" s="14">
        <f t="shared" si="0"/>
        <v>16</v>
      </c>
      <c r="E31" s="15">
        <f t="shared" si="1"/>
        <v>131585.03698657182</v>
      </c>
      <c r="F31" s="15">
        <f t="shared" si="2"/>
        <v>1319.0757804058921</v>
      </c>
      <c r="G31" s="15">
        <f t="shared" si="3"/>
        <v>2159.6924306846304</v>
      </c>
      <c r="H31" s="15">
        <f t="shared" si="4"/>
        <v>345.55078890954087</v>
      </c>
      <c r="I31" s="15">
        <f t="shared" si="5"/>
        <v>3824.3190000000632</v>
      </c>
    </row>
    <row r="32" spans="1:9" x14ac:dyDescent="0.25">
      <c r="A32">
        <v>17</v>
      </c>
      <c r="D32" s="14">
        <f t="shared" si="0"/>
        <v>17</v>
      </c>
      <c r="E32" s="15">
        <f t="shared" si="1"/>
        <v>130241.09662081795</v>
      </c>
      <c r="F32" s="15">
        <f t="shared" si="2"/>
        <v>1343.9403657538774</v>
      </c>
      <c r="G32" s="15">
        <f t="shared" si="3"/>
        <v>2138.2574433156774</v>
      </c>
      <c r="H32" s="15">
        <f t="shared" si="4"/>
        <v>342.12119093050836</v>
      </c>
      <c r="I32" s="15">
        <f t="shared" si="5"/>
        <v>3824.3190000000632</v>
      </c>
    </row>
    <row r="33" spans="1:9" x14ac:dyDescent="0.25">
      <c r="A33">
        <v>18</v>
      </c>
      <c r="D33" s="14">
        <f t="shared" si="0"/>
        <v>18</v>
      </c>
      <c r="E33" s="15">
        <f t="shared" si="1"/>
        <v>128871.82297215244</v>
      </c>
      <c r="F33" s="15">
        <f t="shared" si="2"/>
        <v>1369.2736486654981</v>
      </c>
      <c r="G33" s="15">
        <f t="shared" si="3"/>
        <v>2116.4184063229009</v>
      </c>
      <c r="H33" s="15">
        <f t="shared" si="4"/>
        <v>338.62694501166413</v>
      </c>
      <c r="I33" s="15">
        <f t="shared" si="5"/>
        <v>3824.3190000000632</v>
      </c>
    </row>
    <row r="34" spans="1:9" x14ac:dyDescent="0.25">
      <c r="A34">
        <v>19</v>
      </c>
      <c r="D34" s="14">
        <f t="shared" si="0"/>
        <v>19</v>
      </c>
      <c r="E34" s="15">
        <f t="shared" si="1"/>
        <v>127476.73850806017</v>
      </c>
      <c r="F34" s="15">
        <f t="shared" si="2"/>
        <v>1395.0844640922764</v>
      </c>
      <c r="G34" s="15">
        <f t="shared" si="3"/>
        <v>2094.1677033687815</v>
      </c>
      <c r="H34" s="15">
        <f t="shared" si="4"/>
        <v>335.06683253900508</v>
      </c>
      <c r="I34" s="15">
        <f t="shared" si="5"/>
        <v>3824.3190000000632</v>
      </c>
    </row>
    <row r="35" spans="1:9" x14ac:dyDescent="0.25">
      <c r="A35">
        <v>20</v>
      </c>
      <c r="D35" s="14">
        <f t="shared" si="0"/>
        <v>20</v>
      </c>
      <c r="E35" s="15">
        <f t="shared" si="1"/>
        <v>126055.35669453556</v>
      </c>
      <c r="F35" s="15">
        <f t="shared" si="2"/>
        <v>1421.3818135246165</v>
      </c>
      <c r="G35" s="15">
        <f t="shared" si="3"/>
        <v>2071.4975745477986</v>
      </c>
      <c r="H35" s="15">
        <f t="shared" si="4"/>
        <v>331.43961192764777</v>
      </c>
      <c r="I35" s="15">
        <f t="shared" si="5"/>
        <v>3824.3190000000632</v>
      </c>
    </row>
    <row r="36" spans="1:9" x14ac:dyDescent="0.25">
      <c r="A36">
        <v>21</v>
      </c>
      <c r="D36" s="14">
        <f t="shared" si="0"/>
        <v>21</v>
      </c>
      <c r="E36" s="15">
        <f t="shared" si="1"/>
        <v>124607.1818264045</v>
      </c>
      <c r="F36" s="15">
        <f t="shared" si="2"/>
        <v>1448.1748681310637</v>
      </c>
      <c r="G36" s="15">
        <f t="shared" si="3"/>
        <v>2048.4001136801721</v>
      </c>
      <c r="H36" s="15">
        <f t="shared" si="4"/>
        <v>327.74401818882757</v>
      </c>
      <c r="I36" s="15">
        <f t="shared" si="5"/>
        <v>3824.3190000000632</v>
      </c>
    </row>
    <row r="37" spans="1:9" x14ac:dyDescent="0.25">
      <c r="A37">
        <v>22</v>
      </c>
      <c r="D37" s="14">
        <f t="shared" si="0"/>
        <v>22</v>
      </c>
      <c r="E37" s="15">
        <f t="shared" si="1"/>
        <v>123131.70885444776</v>
      </c>
      <c r="F37" s="15">
        <f t="shared" si="2"/>
        <v>1475.4729719567372</v>
      </c>
      <c r="G37" s="15">
        <f t="shared" si="3"/>
        <v>2024.8672655545913</v>
      </c>
      <c r="H37" s="15">
        <f t="shared" si="4"/>
        <v>323.97876248873462</v>
      </c>
      <c r="I37" s="15">
        <f t="shared" si="5"/>
        <v>3824.3190000000632</v>
      </c>
    </row>
    <row r="38" spans="1:9" x14ac:dyDescent="0.25">
      <c r="A38">
        <v>23</v>
      </c>
      <c r="D38" s="14">
        <f t="shared" si="0"/>
        <v>23</v>
      </c>
      <c r="E38" s="15">
        <f t="shared" si="1"/>
        <v>121628.4232092657</v>
      </c>
      <c r="F38" s="15">
        <f t="shared" si="2"/>
        <v>1503.2856451820576</v>
      </c>
      <c r="G38" s="15">
        <f t="shared" si="3"/>
        <v>2000.8908231189703</v>
      </c>
      <c r="H38" s="15">
        <f t="shared" si="4"/>
        <v>320.14253169903526</v>
      </c>
      <c r="I38" s="15">
        <f t="shared" si="5"/>
        <v>3824.3190000000632</v>
      </c>
    </row>
    <row r="39" spans="1:9" x14ac:dyDescent="0.25">
      <c r="A39">
        <v>24</v>
      </c>
      <c r="D39" s="14">
        <f t="shared" si="0"/>
        <v>24</v>
      </c>
      <c r="E39" s="15">
        <f t="shared" si="1"/>
        <v>120096.80062182281</v>
      </c>
      <c r="F39" s="15">
        <f t="shared" si="2"/>
        <v>1531.6225874428947</v>
      </c>
      <c r="G39" s="15">
        <f t="shared" si="3"/>
        <v>1976.4624246182489</v>
      </c>
      <c r="H39" s="15">
        <f t="shared" si="4"/>
        <v>316.23398793891982</v>
      </c>
      <c r="I39" s="15">
        <f t="shared" si="5"/>
        <v>3824.3190000000632</v>
      </c>
    </row>
    <row r="40" spans="1:9" x14ac:dyDescent="0.25">
      <c r="A40">
        <v>25</v>
      </c>
      <c r="D40" s="14">
        <f t="shared" si="0"/>
        <v>25</v>
      </c>
      <c r="E40" s="15">
        <f t="shared" si="1"/>
        <v>118536.3069406095</v>
      </c>
      <c r="F40" s="15">
        <f t="shared" si="2"/>
        <v>1560.4936812133046</v>
      </c>
      <c r="G40" s="15">
        <f t="shared" si="3"/>
        <v>1951.5735506782401</v>
      </c>
      <c r="H40" s="15">
        <f t="shared" si="4"/>
        <v>312.25176810851843</v>
      </c>
      <c r="I40" s="15">
        <f t="shared" si="5"/>
        <v>3824.3190000000632</v>
      </c>
    </row>
    <row r="41" spans="1:9" x14ac:dyDescent="0.25">
      <c r="A41">
        <v>26</v>
      </c>
      <c r="D41" s="14">
        <f t="shared" si="0"/>
        <v>26</v>
      </c>
      <c r="E41" s="15">
        <f t="shared" si="1"/>
        <v>116946.39794535747</v>
      </c>
      <c r="F41" s="15">
        <f t="shared" si="2"/>
        <v>1589.908995252033</v>
      </c>
      <c r="G41" s="15">
        <f t="shared" si="3"/>
        <v>1926.2155213345088</v>
      </c>
      <c r="H41" s="15">
        <f t="shared" si="4"/>
        <v>308.19448341352143</v>
      </c>
      <c r="I41" s="15">
        <f t="shared" si="5"/>
        <v>3824.3190000000632</v>
      </c>
    </row>
    <row r="42" spans="1:9" x14ac:dyDescent="0.25">
      <c r="A42">
        <v>27</v>
      </c>
      <c r="D42" s="14">
        <f t="shared" si="0"/>
        <v>27</v>
      </c>
      <c r="E42" s="15">
        <f t="shared" si="1"/>
        <v>115326.5191572435</v>
      </c>
      <c r="F42" s="15">
        <f t="shared" si="2"/>
        <v>1619.8787881139783</v>
      </c>
      <c r="G42" s="15">
        <f t="shared" si="3"/>
        <v>1900.3794930052456</v>
      </c>
      <c r="H42" s="15">
        <f t="shared" si="4"/>
        <v>304.06071888083932</v>
      </c>
      <c r="I42" s="15">
        <f t="shared" si="5"/>
        <v>3824.3190000000632</v>
      </c>
    </row>
    <row r="43" spans="1:9" x14ac:dyDescent="0.25">
      <c r="A43">
        <v>28</v>
      </c>
      <c r="D43" s="14">
        <f t="shared" si="0"/>
        <v>28</v>
      </c>
      <c r="E43" s="15">
        <f t="shared" si="1"/>
        <v>113676.10564551565</v>
      </c>
      <c r="F43" s="15">
        <f t="shared" si="2"/>
        <v>1650.4135117278533</v>
      </c>
      <c r="G43" s="15">
        <f t="shared" si="3"/>
        <v>1874.0564554070775</v>
      </c>
      <c r="H43" s="15">
        <f t="shared" si="4"/>
        <v>299.84903286513241</v>
      </c>
      <c r="I43" s="15">
        <f t="shared" si="5"/>
        <v>3824.3190000000632</v>
      </c>
    </row>
    <row r="44" spans="1:9" x14ac:dyDescent="0.25">
      <c r="A44">
        <v>29</v>
      </c>
      <c r="D44" s="14">
        <f t="shared" si="0"/>
        <v>29</v>
      </c>
      <c r="E44" s="15">
        <f t="shared" si="1"/>
        <v>111994.58183047437</v>
      </c>
      <c r="F44" s="15">
        <f t="shared" si="2"/>
        <v>1681.523815041282</v>
      </c>
      <c r="G44" s="15">
        <f t="shared" si="3"/>
        <v>1847.2372284127425</v>
      </c>
      <c r="H44" s="15">
        <f t="shared" si="4"/>
        <v>295.55795654603884</v>
      </c>
      <c r="I44" s="15">
        <f t="shared" si="5"/>
        <v>3824.3190000000632</v>
      </c>
    </row>
    <row r="45" spans="1:9" x14ac:dyDescent="0.25">
      <c r="A45">
        <v>30</v>
      </c>
      <c r="D45" s="14">
        <f t="shared" si="0"/>
        <v>30</v>
      </c>
      <c r="E45" s="15">
        <f t="shared" si="1"/>
        <v>110281.36128273977</v>
      </c>
      <c r="F45" s="15">
        <f t="shared" si="2"/>
        <v>1713.220547734606</v>
      </c>
      <c r="G45" s="15">
        <f t="shared" si="3"/>
        <v>1819.9124588495322</v>
      </c>
      <c r="H45" s="15">
        <f t="shared" si="4"/>
        <v>291.18599341592517</v>
      </c>
      <c r="I45" s="15">
        <f t="shared" si="5"/>
        <v>3824.3190000000632</v>
      </c>
    </row>
    <row r="46" spans="1:9" x14ac:dyDescent="0.25">
      <c r="A46">
        <v>31</v>
      </c>
      <c r="D46" s="14">
        <f t="shared" si="0"/>
        <v>31</v>
      </c>
      <c r="E46" s="15">
        <f t="shared" si="1"/>
        <v>108535.84651873508</v>
      </c>
      <c r="F46" s="15">
        <f t="shared" si="2"/>
        <v>1745.514764004698</v>
      </c>
      <c r="G46" s="15">
        <f t="shared" si="3"/>
        <v>1792.0726172373836</v>
      </c>
      <c r="H46" s="15">
        <f t="shared" si="4"/>
        <v>286.73161875798138</v>
      </c>
      <c r="I46" s="15">
        <f t="shared" si="5"/>
        <v>3824.3190000000632</v>
      </c>
    </row>
    <row r="47" spans="1:9" x14ac:dyDescent="0.25">
      <c r="A47">
        <v>32</v>
      </c>
      <c r="D47" s="14">
        <f t="shared" si="0"/>
        <v>32</v>
      </c>
      <c r="E47" s="15">
        <f t="shared" si="1"/>
        <v>106757.42879231498</v>
      </c>
      <c r="F47" s="15">
        <f t="shared" si="2"/>
        <v>1778.4177264201007</v>
      </c>
      <c r="G47" s="15">
        <f t="shared" si="3"/>
        <v>1763.7079944654849</v>
      </c>
      <c r="H47" s="15">
        <f t="shared" si="4"/>
        <v>282.1932791144776</v>
      </c>
      <c r="I47" s="15">
        <f t="shared" si="5"/>
        <v>3824.3190000000632</v>
      </c>
    </row>
    <row r="48" spans="1:9" x14ac:dyDescent="0.25">
      <c r="A48">
        <v>33</v>
      </c>
      <c r="D48" s="14">
        <f t="shared" si="0"/>
        <v>33</v>
      </c>
      <c r="E48" s="15">
        <f t="shared" si="1"/>
        <v>104945.48788246616</v>
      </c>
      <c r="F48" s="15">
        <f t="shared" si="2"/>
        <v>1811.9409098488309</v>
      </c>
      <c r="G48" s="15">
        <f t="shared" si="3"/>
        <v>1734.8086984062347</v>
      </c>
      <c r="H48" s="15">
        <f t="shared" si="4"/>
        <v>277.56939174499757</v>
      </c>
      <c r="I48" s="15">
        <f t="shared" si="5"/>
        <v>3824.3190000000632</v>
      </c>
    </row>
    <row r="49" spans="1:9" x14ac:dyDescent="0.25">
      <c r="A49">
        <v>34</v>
      </c>
      <c r="D49" s="14">
        <f t="shared" si="0"/>
        <v>34</v>
      </c>
      <c r="E49" s="15">
        <f t="shared" si="1"/>
        <v>103099.39187700592</v>
      </c>
      <c r="F49" s="15">
        <f t="shared" si="2"/>
        <v>1846.0960054602283</v>
      </c>
      <c r="G49" s="15">
        <f t="shared" si="3"/>
        <v>1705.364650465375</v>
      </c>
      <c r="H49" s="15">
        <f t="shared" si="4"/>
        <v>272.85834407445998</v>
      </c>
      <c r="I49" s="15">
        <f t="shared" si="5"/>
        <v>3824.3190000000632</v>
      </c>
    </row>
    <row r="50" spans="1:9" x14ac:dyDescent="0.25">
      <c r="A50">
        <v>35</v>
      </c>
      <c r="D50" s="14">
        <f t="shared" si="0"/>
        <v>35</v>
      </c>
      <c r="E50" s="15">
        <f t="shared" si="1"/>
        <v>101218.49695220368</v>
      </c>
      <c r="F50" s="15">
        <f t="shared" si="2"/>
        <v>1880.8949248022357</v>
      </c>
      <c r="G50" s="15">
        <f t="shared" si="3"/>
        <v>1675.3655820670926</v>
      </c>
      <c r="H50" s="15">
        <f t="shared" si="4"/>
        <v>268.0584931307348</v>
      </c>
      <c r="I50" s="15">
        <f t="shared" si="5"/>
        <v>3824.3190000000632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99302.147148248143</v>
      </c>
      <c r="F51" s="15">
        <f t="shared" si="2"/>
        <v>1916.3498039555368</v>
      </c>
      <c r="G51" s="15">
        <f t="shared" si="3"/>
        <v>1644.8010310728675</v>
      </c>
      <c r="H51" s="15">
        <f t="shared" si="4"/>
        <v>263.16816497165883</v>
      </c>
      <c r="I51" s="15">
        <f t="shared" si="5"/>
        <v>3824.3190000000632</v>
      </c>
    </row>
    <row r="52" spans="1:9" x14ac:dyDescent="0.25">
      <c r="A52">
        <v>37</v>
      </c>
      <c r="D52" s="14">
        <f t="shared" si="0"/>
        <v>37</v>
      </c>
      <c r="E52" s="15">
        <f t="shared" si="1"/>
        <v>97349.674140482137</v>
      </c>
      <c r="F52" s="15">
        <f t="shared" si="2"/>
        <v>1952.4730077659992</v>
      </c>
      <c r="G52" s="15">
        <f t="shared" si="3"/>
        <v>1613.6603381328136</v>
      </c>
      <c r="H52" s="15">
        <f t="shared" si="4"/>
        <v>258.18565410125018</v>
      </c>
      <c r="I52" s="15">
        <f t="shared" si="5"/>
        <v>3824.3190000000632</v>
      </c>
    </row>
    <row r="53" spans="1:9" x14ac:dyDescent="0.25">
      <c r="A53">
        <v>38</v>
      </c>
      <c r="D53" s="14">
        <f t="shared" si="0"/>
        <v>38</v>
      </c>
      <c r="E53" s="15">
        <f t="shared" si="1"/>
        <v>95360.397006325235</v>
      </c>
      <c r="F53" s="15">
        <f t="shared" si="2"/>
        <v>1989.2771341569005</v>
      </c>
      <c r="G53" s="15">
        <f t="shared" si="3"/>
        <v>1581.9326429682437</v>
      </c>
      <c r="H53" s="15">
        <f t="shared" si="4"/>
        <v>253.109222874919</v>
      </c>
      <c r="I53" s="15">
        <f t="shared" si="5"/>
        <v>3824.3190000000632</v>
      </c>
    </row>
    <row r="54" spans="1:9" x14ac:dyDescent="0.25">
      <c r="A54">
        <v>39</v>
      </c>
      <c r="D54" s="14">
        <f t="shared" si="0"/>
        <v>39</v>
      </c>
      <c r="E54" s="15">
        <f t="shared" si="1"/>
        <v>93333.621987802791</v>
      </c>
      <c r="F54" s="15">
        <f t="shared" si="2"/>
        <v>2026.7750185224368</v>
      </c>
      <c r="G54" s="15">
        <f t="shared" si="3"/>
        <v>1549.6068805841608</v>
      </c>
      <c r="H54" s="15">
        <f t="shared" si="4"/>
        <v>247.93710089346573</v>
      </c>
      <c r="I54" s="15">
        <f t="shared" si="5"/>
        <v>3824.3190000000632</v>
      </c>
    </row>
    <row r="55" spans="1:9" x14ac:dyDescent="0.25">
      <c r="A55">
        <v>40</v>
      </c>
      <c r="D55" s="14">
        <f t="shared" si="0"/>
        <v>40</v>
      </c>
      <c r="E55" s="15">
        <f t="shared" si="1"/>
        <v>91268.642249598735</v>
      </c>
      <c r="F55" s="15">
        <f t="shared" si="2"/>
        <v>2064.9797382040524</v>
      </c>
      <c r="G55" s="15">
        <f t="shared" si="3"/>
        <v>1516.6717774103543</v>
      </c>
      <c r="H55" s="15">
        <f t="shared" si="4"/>
        <v>242.66748438565668</v>
      </c>
      <c r="I55" s="15">
        <f t="shared" si="5"/>
        <v>3824.3190000000632</v>
      </c>
    </row>
    <row r="56" spans="1:9" x14ac:dyDescent="0.25">
      <c r="A56">
        <v>41</v>
      </c>
      <c r="D56" s="14">
        <f t="shared" si="0"/>
        <v>41</v>
      </c>
      <c r="E56" s="15">
        <f t="shared" si="1"/>
        <v>89164.737632547593</v>
      </c>
      <c r="F56" s="15">
        <f t="shared" si="2"/>
        <v>2103.9046170511456</v>
      </c>
      <c r="G56" s="15">
        <f t="shared" si="3"/>
        <v>1483.1158473697565</v>
      </c>
      <c r="H56" s="15">
        <f t="shared" si="4"/>
        <v>237.29853557916104</v>
      </c>
      <c r="I56" s="15">
        <f t="shared" si="5"/>
        <v>3824.3190000000632</v>
      </c>
    </row>
    <row r="57" spans="1:9" x14ac:dyDescent="0.25">
      <c r="A57">
        <v>42</v>
      </c>
      <c r="D57" s="14">
        <f t="shared" si="0"/>
        <v>42</v>
      </c>
      <c r="E57" s="15">
        <f t="shared" si="1"/>
        <v>87021.174402479839</v>
      </c>
      <c r="F57" s="15">
        <f t="shared" si="2"/>
        <v>2143.5632300677466</v>
      </c>
      <c r="G57" s="15">
        <f t="shared" si="3"/>
        <v>1448.9273878726867</v>
      </c>
      <c r="H57" s="15">
        <f t="shared" si="4"/>
        <v>231.82838205962989</v>
      </c>
      <c r="I57" s="15">
        <f t="shared" si="5"/>
        <v>3824.3190000000632</v>
      </c>
    </row>
    <row r="58" spans="1:9" x14ac:dyDescent="0.25">
      <c r="A58">
        <v>43</v>
      </c>
      <c r="D58" s="14">
        <f t="shared" si="0"/>
        <v>43</v>
      </c>
      <c r="E58" s="15">
        <f t="shared" si="1"/>
        <v>84837.204994333064</v>
      </c>
      <c r="F58" s="15">
        <f t="shared" si="2"/>
        <v>2183.9694081467815</v>
      </c>
      <c r="G58" s="15">
        <f t="shared" si="3"/>
        <v>1414.0944757355878</v>
      </c>
      <c r="H58" s="15">
        <f t="shared" si="4"/>
        <v>226.25511611769406</v>
      </c>
      <c r="I58" s="15">
        <f t="shared" si="5"/>
        <v>3824.3190000000632</v>
      </c>
    </row>
    <row r="59" spans="1:9" x14ac:dyDescent="0.25">
      <c r="A59">
        <v>44</v>
      </c>
      <c r="D59" s="14">
        <f t="shared" si="0"/>
        <v>44</v>
      </c>
      <c r="E59" s="15">
        <f t="shared" si="1"/>
        <v>82612.067751439477</v>
      </c>
      <c r="F59" s="15">
        <f t="shared" si="2"/>
        <v>2225.1372428935797</v>
      </c>
      <c r="G59" s="15">
        <f t="shared" si="3"/>
        <v>1378.6049630228306</v>
      </c>
      <c r="H59" s="15">
        <f t="shared" si="4"/>
        <v>220.57679408365289</v>
      </c>
      <c r="I59" s="15">
        <f t="shared" si="5"/>
        <v>3824.3190000000632</v>
      </c>
    </row>
    <row r="60" spans="1:9" x14ac:dyDescent="0.25">
      <c r="A60">
        <v>45</v>
      </c>
      <c r="D60" s="14">
        <f t="shared" si="0"/>
        <v>45</v>
      </c>
      <c r="E60" s="15">
        <f t="shared" si="1"/>
        <v>80344.986659899165</v>
      </c>
      <c r="F60" s="15">
        <f t="shared" si="2"/>
        <v>2267.0810915403063</v>
      </c>
      <c r="G60" s="15">
        <f t="shared" si="3"/>
        <v>1342.446472810135</v>
      </c>
      <c r="H60" s="15">
        <f t="shared" si="4"/>
        <v>214.7914356496216</v>
      </c>
      <c r="I60" s="15">
        <f t="shared" si="5"/>
        <v>3824.3190000000632</v>
      </c>
    </row>
    <row r="61" spans="1:9" x14ac:dyDescent="0.25">
      <c r="A61">
        <v>46</v>
      </c>
      <c r="D61" s="14">
        <f t="shared" si="0"/>
        <v>46</v>
      </c>
      <c r="E61" s="15">
        <f t="shared" si="1"/>
        <v>78035.171077946143</v>
      </c>
      <c r="F61" s="15">
        <f t="shared" si="2"/>
        <v>2309.815581953027</v>
      </c>
      <c r="G61" s="15">
        <f t="shared" si="3"/>
        <v>1305.6063948681347</v>
      </c>
      <c r="H61" s="15">
        <f t="shared" si="4"/>
        <v>208.89702317890155</v>
      </c>
      <c r="I61" s="15">
        <f t="shared" si="5"/>
        <v>3824.3190000000632</v>
      </c>
    </row>
    <row r="62" spans="1:9" x14ac:dyDescent="0.25">
      <c r="A62">
        <v>47</v>
      </c>
      <c r="D62" s="14">
        <f t="shared" si="0"/>
        <v>47</v>
      </c>
      <c r="E62" s="15">
        <f t="shared" si="1"/>
        <v>75681.81546021298</v>
      </c>
      <c r="F62" s="15">
        <f t="shared" si="2"/>
        <v>2353.3556177331579</v>
      </c>
      <c r="G62" s="15">
        <f t="shared" si="3"/>
        <v>1268.0718812645734</v>
      </c>
      <c r="H62" s="15">
        <f t="shared" si="4"/>
        <v>202.89150100233175</v>
      </c>
      <c r="I62" s="15">
        <f t="shared" si="5"/>
        <v>3824.3190000000632</v>
      </c>
    </row>
    <row r="63" spans="1:9" x14ac:dyDescent="0.25">
      <c r="A63">
        <v>48</v>
      </c>
      <c r="D63" s="14">
        <f t="shared" si="0"/>
        <v>48</v>
      </c>
      <c r="E63" s="15">
        <f t="shared" si="1"/>
        <v>73284.099076797895</v>
      </c>
      <c r="F63" s="15">
        <f t="shared" si="2"/>
        <v>2397.7163834150815</v>
      </c>
      <c r="G63" s="15">
        <f t="shared" si="3"/>
        <v>1229.8298418836048</v>
      </c>
      <c r="H63" s="15">
        <f t="shared" si="4"/>
        <v>196.77277470137676</v>
      </c>
      <c r="I63" s="15">
        <f t="shared" si="5"/>
        <v>3824.3190000000632</v>
      </c>
    </row>
    <row r="64" spans="1:9" x14ac:dyDescent="0.25">
      <c r="A64">
        <v>49</v>
      </c>
      <c r="D64" s="14">
        <f t="shared" si="0"/>
        <v>49</v>
      </c>
      <c r="E64" s="15">
        <f t="shared" si="1"/>
        <v>70841.185727036165</v>
      </c>
      <c r="F64" s="15">
        <f t="shared" si="2"/>
        <v>2442.9133497617318</v>
      </c>
      <c r="G64" s="15">
        <f t="shared" si="3"/>
        <v>1190.8669398606305</v>
      </c>
      <c r="H64" s="15">
        <f t="shared" si="4"/>
        <v>190.53871037770088</v>
      </c>
      <c r="I64" s="15">
        <f t="shared" si="5"/>
        <v>3824.3190000000632</v>
      </c>
    </row>
    <row r="65" spans="1:9" x14ac:dyDescent="0.25">
      <c r="A65">
        <v>50</v>
      </c>
      <c r="D65" s="14">
        <f t="shared" si="0"/>
        <v>50</v>
      </c>
      <c r="E65" s="15">
        <f t="shared" si="1"/>
        <v>68352.223447876167</v>
      </c>
      <c r="F65" s="15">
        <f t="shared" si="2"/>
        <v>2488.9622791600045</v>
      </c>
      <c r="G65" s="15">
        <f t="shared" si="3"/>
        <v>1151.169586931085</v>
      </c>
      <c r="H65" s="15">
        <f t="shared" si="4"/>
        <v>184.18713390897361</v>
      </c>
      <c r="I65" s="15">
        <f t="shared" si="5"/>
        <v>3824.3190000000632</v>
      </c>
    </row>
    <row r="66" spans="1:9" x14ac:dyDescent="0.25">
      <c r="A66">
        <v>51</v>
      </c>
      <c r="D66" s="14">
        <f t="shared" si="0"/>
        <v>51</v>
      </c>
      <c r="E66" s="15">
        <f t="shared" si="1"/>
        <v>65816.344216758298</v>
      </c>
      <c r="F66" s="15">
        <f t="shared" si="2"/>
        <v>2535.8792311178718</v>
      </c>
      <c r="G66" s="15">
        <f t="shared" si="3"/>
        <v>1110.7239386915444</v>
      </c>
      <c r="H66" s="15">
        <f t="shared" si="4"/>
        <v>177.7158301906471</v>
      </c>
      <c r="I66" s="15">
        <f t="shared" si="5"/>
        <v>3824.3190000000632</v>
      </c>
    </row>
    <row r="67" spans="1:9" x14ac:dyDescent="0.25">
      <c r="A67">
        <v>52</v>
      </c>
      <c r="D67" s="14">
        <f t="shared" si="0"/>
        <v>52</v>
      </c>
      <c r="E67" s="15">
        <f t="shared" si="1"/>
        <v>63232.663648893184</v>
      </c>
      <c r="F67" s="15">
        <f t="shared" si="2"/>
        <v>2583.6805678651135</v>
      </c>
      <c r="G67" s="15">
        <f t="shared" si="3"/>
        <v>1069.5158897715082</v>
      </c>
      <c r="H67" s="15">
        <f t="shared" si="4"/>
        <v>171.12254236344131</v>
      </c>
      <c r="I67" s="15">
        <f t="shared" si="5"/>
        <v>3824.3190000000632</v>
      </c>
    </row>
    <row r="68" spans="1:9" x14ac:dyDescent="0.25">
      <c r="A68">
        <v>53</v>
      </c>
      <c r="D68" s="14">
        <f t="shared" si="0"/>
        <v>53</v>
      </c>
      <c r="E68" s="15">
        <f t="shared" si="1"/>
        <v>60600.280688833554</v>
      </c>
      <c r="F68" s="15">
        <f t="shared" si="2"/>
        <v>2632.3829600596277</v>
      </c>
      <c r="G68" s="15">
        <f t="shared" si="3"/>
        <v>1027.5310689141684</v>
      </c>
      <c r="H68" s="15">
        <f t="shared" si="4"/>
        <v>164.40497102626694</v>
      </c>
      <c r="I68" s="15">
        <f t="shared" si="5"/>
        <v>3824.3190000000632</v>
      </c>
    </row>
    <row r="69" spans="1:9" x14ac:dyDescent="0.25">
      <c r="A69">
        <v>54</v>
      </c>
      <c r="D69" s="14">
        <f t="shared" si="0"/>
        <v>54</v>
      </c>
      <c r="E69" s="15">
        <f t="shared" si="1"/>
        <v>57918.277296232256</v>
      </c>
      <c r="F69" s="15">
        <f t="shared" si="2"/>
        <v>2682.0033926013002</v>
      </c>
      <c r="G69" s="15">
        <f t="shared" si="3"/>
        <v>984.75483396445088</v>
      </c>
      <c r="H69" s="15">
        <f t="shared" si="4"/>
        <v>157.56077343431215</v>
      </c>
      <c r="I69" s="15">
        <f t="shared" si="5"/>
        <v>3824.3190000000632</v>
      </c>
    </row>
    <row r="70" spans="1:9" x14ac:dyDescent="0.25">
      <c r="A70">
        <v>55</v>
      </c>
      <c r="D70" s="14">
        <f t="shared" si="0"/>
        <v>55</v>
      </c>
      <c r="E70" s="15">
        <f t="shared" si="1"/>
        <v>55185.718125676787</v>
      </c>
      <c r="F70" s="15">
        <f t="shared" si="2"/>
        <v>2732.5591705554675</v>
      </c>
      <c r="G70" s="15">
        <f t="shared" si="3"/>
        <v>941.17226676258235</v>
      </c>
      <c r="H70" s="15">
        <f t="shared" si="4"/>
        <v>150.58756268201319</v>
      </c>
      <c r="I70" s="15">
        <f t="shared" si="5"/>
        <v>3824.3190000000632</v>
      </c>
    </row>
    <row r="71" spans="1:9" x14ac:dyDescent="0.25">
      <c r="A71">
        <v>56</v>
      </c>
      <c r="D71" s="14">
        <f t="shared" si="0"/>
        <v>56</v>
      </c>
      <c r="E71" s="15">
        <f t="shared" si="1"/>
        <v>52401.650200488744</v>
      </c>
      <c r="F71" s="15">
        <f t="shared" si="2"/>
        <v>2784.0679251880401</v>
      </c>
      <c r="G71" s="15">
        <f t="shared" si="3"/>
        <v>896.76816794139938</v>
      </c>
      <c r="H71" s="15">
        <f t="shared" si="4"/>
        <v>143.48290687062391</v>
      </c>
      <c r="I71" s="15">
        <f t="shared" si="5"/>
        <v>3824.3190000000632</v>
      </c>
    </row>
    <row r="72" spans="1:9" x14ac:dyDescent="0.25">
      <c r="A72">
        <v>57</v>
      </c>
      <c r="D72" s="14">
        <f t="shared" si="0"/>
        <v>57</v>
      </c>
      <c r="E72" s="15">
        <f t="shared" si="1"/>
        <v>49565.102580374361</v>
      </c>
      <c r="F72" s="15">
        <f t="shared" si="2"/>
        <v>2836.5476201143802</v>
      </c>
      <c r="G72" s="15">
        <f t="shared" si="3"/>
        <v>851.52705162558857</v>
      </c>
      <c r="H72" s="15">
        <f t="shared" si="4"/>
        <v>136.24432826009416</v>
      </c>
      <c r="I72" s="15">
        <f t="shared" si="5"/>
        <v>3824.3190000000632</v>
      </c>
    </row>
    <row r="73" spans="1:9" x14ac:dyDescent="0.25">
      <c r="A73">
        <v>58</v>
      </c>
      <c r="D73" s="14">
        <f t="shared" si="0"/>
        <v>58</v>
      </c>
      <c r="E73" s="15">
        <f t="shared" si="1"/>
        <v>46675.086022810268</v>
      </c>
      <c r="F73" s="15">
        <f t="shared" si="2"/>
        <v>2890.0165575640967</v>
      </c>
      <c r="G73" s="15">
        <f t="shared" si="3"/>
        <v>805.43314003100579</v>
      </c>
      <c r="H73" s="15">
        <f t="shared" si="4"/>
        <v>128.86930240496093</v>
      </c>
      <c r="I73" s="15">
        <f t="shared" si="5"/>
        <v>3824.3190000000632</v>
      </c>
    </row>
    <row r="74" spans="1:9" x14ac:dyDescent="0.25">
      <c r="A74">
        <v>59</v>
      </c>
      <c r="D74" s="14">
        <f t="shared" si="0"/>
        <v>59</v>
      </c>
      <c r="E74" s="15">
        <f t="shared" si="1"/>
        <v>43730.59263804635</v>
      </c>
      <c r="F74" s="15">
        <f t="shared" si="2"/>
        <v>2944.4933847639186</v>
      </c>
      <c r="G74" s="15">
        <f t="shared" si="3"/>
        <v>758.47035796219348</v>
      </c>
      <c r="H74" s="15">
        <f t="shared" si="4"/>
        <v>121.35525727395095</v>
      </c>
      <c r="I74" s="15">
        <f t="shared" si="5"/>
        <v>3824.3190000000632</v>
      </c>
    </row>
    <row r="75" spans="1:9" x14ac:dyDescent="0.25">
      <c r="A75">
        <v>60</v>
      </c>
      <c r="D75" s="14">
        <f t="shared" si="0"/>
        <v>60</v>
      </c>
      <c r="E75" s="15">
        <f t="shared" si="1"/>
        <v>40730.595537605448</v>
      </c>
      <c r="F75" s="15">
        <f t="shared" si="2"/>
        <v>2999.997100440899</v>
      </c>
      <c r="G75" s="15">
        <f t="shared" si="3"/>
        <v>710.62232720617578</v>
      </c>
      <c r="H75" s="15">
        <f t="shared" si="4"/>
        <v>113.69957235298813</v>
      </c>
      <c r="I75" s="15">
        <f t="shared" si="5"/>
        <v>3824.3190000000632</v>
      </c>
    </row>
    <row r="76" spans="1:9" x14ac:dyDescent="0.25">
      <c r="A76">
        <v>61</v>
      </c>
      <c r="D76" s="14">
        <f t="shared" si="0"/>
        <v>61</v>
      </c>
      <c r="E76" s="15">
        <f t="shared" si="1"/>
        <v>37674.048476157252</v>
      </c>
      <c r="F76" s="15">
        <f t="shared" si="2"/>
        <v>3056.5470614481947</v>
      </c>
      <c r="G76" s="15">
        <f t="shared" si="3"/>
        <v>661.87236082057655</v>
      </c>
      <c r="H76" s="15">
        <f t="shared" si="4"/>
        <v>105.89957773129225</v>
      </c>
      <c r="I76" s="15">
        <f t="shared" si="5"/>
        <v>3824.3190000000632</v>
      </c>
    </row>
    <row r="77" spans="1:9" x14ac:dyDescent="0.25">
      <c r="A77">
        <v>62</v>
      </c>
      <c r="D77" s="14">
        <f t="shared" si="0"/>
        <v>62</v>
      </c>
      <c r="E77" s="15">
        <f t="shared" si="1"/>
        <v>34559.885486641506</v>
      </c>
      <c r="F77" s="15">
        <f t="shared" si="2"/>
        <v>3114.162989515743</v>
      </c>
      <c r="G77" s="15">
        <f t="shared" si="3"/>
        <v>612.20345731406894</v>
      </c>
      <c r="H77" s="15">
        <f t="shared" si="4"/>
        <v>97.952553170251036</v>
      </c>
      <c r="I77" s="15">
        <f t="shared" si="5"/>
        <v>3824.3190000000632</v>
      </c>
    </row>
    <row r="78" spans="1:9" x14ac:dyDescent="0.25">
      <c r="A78">
        <v>63</v>
      </c>
      <c r="D78" s="14">
        <f t="shared" si="0"/>
        <v>63</v>
      </c>
      <c r="E78" s="15">
        <f t="shared" si="1"/>
        <v>31387.020508513309</v>
      </c>
      <c r="F78" s="15">
        <f t="shared" si="2"/>
        <v>3172.8649781281974</v>
      </c>
      <c r="G78" s="15">
        <f t="shared" si="3"/>
        <v>561.59829471712578</v>
      </c>
      <c r="H78" s="15">
        <f t="shared" si="4"/>
        <v>89.855727154740123</v>
      </c>
      <c r="I78" s="15">
        <f t="shared" si="5"/>
        <v>3824.3190000000632</v>
      </c>
    </row>
    <row r="79" spans="1:9" x14ac:dyDescent="0.25">
      <c r="A79">
        <v>64</v>
      </c>
      <c r="D79" s="14">
        <f t="shared" si="0"/>
        <v>64</v>
      </c>
      <c r="E79" s="15">
        <f t="shared" si="1"/>
        <v>28154.347008980811</v>
      </c>
      <c r="F79" s="15">
        <f t="shared" si="2"/>
        <v>3232.6734995324987</v>
      </c>
      <c r="G79" s="15">
        <f t="shared" si="3"/>
        <v>510.03922454100388</v>
      </c>
      <c r="H79" s="15">
        <f t="shared" si="4"/>
        <v>81.606275926560627</v>
      </c>
      <c r="I79" s="15">
        <f t="shared" si="5"/>
        <v>3824.3190000000632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24860.73759710326</v>
      </c>
      <c r="F80" s="15">
        <f t="shared" si="2"/>
        <v>3293.6094118775513</v>
      </c>
      <c r="G80" s="15">
        <f t="shared" si="3"/>
        <v>457.50826562285499</v>
      </c>
      <c r="H80" s="15">
        <f t="shared" si="4"/>
        <v>73.201322499656797</v>
      </c>
      <c r="I80" s="15">
        <f t="shared" si="5"/>
        <v>3824.3190000000632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21505.043630614786</v>
      </c>
      <c r="F81" s="15">
        <f t="shared" ref="F81:F135" si="8">IF(D81&lt;=$E$7,IF(D81=0,0,I81-SUM(G81:H81)),"")</f>
        <v>3355.6939664884749</v>
      </c>
      <c r="G81" s="15">
        <f t="shared" ref="G81:G135" si="9">IF(D81&lt;=$E$7,IFERROR(E80*$J$6/2,""),"")</f>
        <v>403.98709785481736</v>
      </c>
      <c r="H81" s="15">
        <f t="shared" ref="H81:H135" si="10">IFERROR(G81*16%,"")</f>
        <v>64.637935656770779</v>
      </c>
      <c r="I81" s="15">
        <f t="shared" ref="I81:I135" si="11">IF(D81&lt;=$E$7,$E$8,"")</f>
        <v>3824.3190000000632</v>
      </c>
    </row>
    <row r="82" spans="1:9" x14ac:dyDescent="0.25">
      <c r="A82">
        <v>67</v>
      </c>
      <c r="D82" s="14">
        <f t="shared" si="6"/>
        <v>67</v>
      </c>
      <c r="E82" s="15">
        <f t="shared" si="7"/>
        <v>18086.094815336808</v>
      </c>
      <c r="F82" s="15">
        <f t="shared" si="8"/>
        <v>3418.9488152779786</v>
      </c>
      <c r="G82" s="15">
        <f t="shared" si="9"/>
        <v>349.45705579490044</v>
      </c>
      <c r="H82" s="15">
        <f t="shared" si="10"/>
        <v>55.913128927184069</v>
      </c>
      <c r="I82" s="15">
        <f t="shared" si="11"/>
        <v>3824.3190000000632</v>
      </c>
    </row>
    <row r="83" spans="1:9" x14ac:dyDescent="0.25">
      <c r="A83">
        <v>68</v>
      </c>
      <c r="D83" s="14">
        <f t="shared" si="6"/>
        <v>68</v>
      </c>
      <c r="E83" s="15">
        <f t="shared" si="7"/>
        <v>14602.698797039369</v>
      </c>
      <c r="F83" s="15">
        <f t="shared" si="8"/>
        <v>3483.3960182974392</v>
      </c>
      <c r="G83" s="15">
        <f t="shared" si="9"/>
        <v>293.89912215743453</v>
      </c>
      <c r="H83" s="15">
        <f t="shared" si="10"/>
        <v>47.023859545189524</v>
      </c>
      <c r="I83" s="15">
        <f t="shared" si="11"/>
        <v>3824.3190000000632</v>
      </c>
    </row>
    <row r="84" spans="1:9" x14ac:dyDescent="0.25">
      <c r="A84">
        <v>69</v>
      </c>
      <c r="D84" s="14">
        <f t="shared" si="6"/>
        <v>69</v>
      </c>
      <c r="E84" s="15">
        <f t="shared" si="7"/>
        <v>11053.640745609053</v>
      </c>
      <c r="F84" s="15">
        <f t="shared" si="8"/>
        <v>3549.0580514303165</v>
      </c>
      <c r="G84" s="15">
        <f t="shared" si="9"/>
        <v>237.29392118081591</v>
      </c>
      <c r="H84" s="15">
        <f t="shared" si="10"/>
        <v>37.967027388930546</v>
      </c>
      <c r="I84" s="15">
        <f t="shared" si="11"/>
        <v>3824.3190000000632</v>
      </c>
    </row>
    <row r="85" spans="1:9" x14ac:dyDescent="0.25">
      <c r="A85">
        <v>70</v>
      </c>
      <c r="D85" s="14">
        <f t="shared" si="6"/>
        <v>70</v>
      </c>
      <c r="E85" s="15">
        <f t="shared" si="7"/>
        <v>7437.6829313784601</v>
      </c>
      <c r="F85" s="15">
        <f t="shared" si="8"/>
        <v>3615.9578142305922</v>
      </c>
      <c r="G85" s="15">
        <f t="shared" si="9"/>
        <v>179.62171187023344</v>
      </c>
      <c r="H85" s="15">
        <f t="shared" si="10"/>
        <v>28.73947389923735</v>
      </c>
      <c r="I85" s="15">
        <f t="shared" si="11"/>
        <v>3824.3190000000632</v>
      </c>
    </row>
    <row r="86" spans="1:9" x14ac:dyDescent="0.25">
      <c r="A86">
        <v>71</v>
      </c>
      <c r="D86" s="14">
        <f t="shared" si="6"/>
        <v>71</v>
      </c>
      <c r="E86" s="15">
        <f t="shared" si="7"/>
        <v>3753.5642934695011</v>
      </c>
      <c r="F86" s="15">
        <f t="shared" si="8"/>
        <v>3684.118637908959</v>
      </c>
      <c r="G86" s="15">
        <f t="shared" si="9"/>
        <v>120.86238111302063</v>
      </c>
      <c r="H86" s="15">
        <f t="shared" si="10"/>
        <v>19.337980978083301</v>
      </c>
      <c r="I86" s="15">
        <f t="shared" si="11"/>
        <v>3824.3190000000632</v>
      </c>
    </row>
    <row r="87" spans="1:9" x14ac:dyDescent="0.25">
      <c r="A87">
        <v>72</v>
      </c>
      <c r="D87" s="14">
        <f t="shared" si="6"/>
        <v>72</v>
      </c>
      <c r="E87" s="15">
        <f t="shared" si="7"/>
        <v>-5.2750692702829838E-11</v>
      </c>
      <c r="F87" s="15">
        <f t="shared" si="8"/>
        <v>3753.5642934695538</v>
      </c>
      <c r="G87" s="15">
        <f t="shared" si="9"/>
        <v>60.995436664232351</v>
      </c>
      <c r="H87" s="15">
        <f t="shared" si="10"/>
        <v>9.759269866277176</v>
      </c>
      <c r="I87" s="15">
        <f t="shared" si="11"/>
        <v>3824.3190000000632</v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si="6"/>
        <v/>
      </c>
      <c r="E112" s="15" t="str">
        <f t="shared" si="7"/>
        <v/>
      </c>
      <c r="F112" s="15" t="str">
        <f t="shared" si="8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6"/>
        <v/>
      </c>
      <c r="E113" s="15" t="str">
        <f t="shared" si="7"/>
        <v/>
      </c>
      <c r="F113" s="15" t="str">
        <f t="shared" si="8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6"/>
        <v/>
      </c>
      <c r="E114" s="15" t="str">
        <f t="shared" si="7"/>
        <v/>
      </c>
      <c r="F114" s="15" t="str">
        <f t="shared" si="8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6"/>
        <v/>
      </c>
      <c r="E115" s="15" t="str">
        <f t="shared" si="7"/>
        <v/>
      </c>
      <c r="F115" s="15" t="str">
        <f t="shared" si="8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6"/>
        <v/>
      </c>
      <c r="E116" s="15" t="str">
        <f t="shared" si="7"/>
        <v/>
      </c>
      <c r="F116" s="15" t="str">
        <f t="shared" si="8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6"/>
        <v/>
      </c>
      <c r="E117" s="15" t="str">
        <f t="shared" si="7"/>
        <v/>
      </c>
      <c r="F117" s="15" t="str">
        <f t="shared" si="8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6"/>
        <v/>
      </c>
      <c r="E118" s="15" t="str">
        <f t="shared" si="7"/>
        <v/>
      </c>
      <c r="F118" s="15" t="str">
        <f t="shared" si="8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6"/>
        <v/>
      </c>
      <c r="E119" s="15" t="str">
        <f t="shared" si="7"/>
        <v/>
      </c>
      <c r="F119" s="15" t="str">
        <f t="shared" si="8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6"/>
        <v/>
      </c>
      <c r="E120" s="15" t="str">
        <f t="shared" si="7"/>
        <v/>
      </c>
      <c r="F120" s="15" t="str">
        <f t="shared" si="8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6"/>
        <v/>
      </c>
      <c r="E121" s="15" t="str">
        <f t="shared" si="7"/>
        <v/>
      </c>
      <c r="F121" s="15" t="str">
        <f t="shared" si="8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6"/>
        <v/>
      </c>
      <c r="E122" s="15" t="str">
        <f t="shared" si="7"/>
        <v/>
      </c>
      <c r="F122" s="15" t="str">
        <f t="shared" si="8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6"/>
        <v/>
      </c>
      <c r="E123" s="15" t="str">
        <f t="shared" si="7"/>
        <v/>
      </c>
      <c r="F123" s="15" t="str">
        <f t="shared" si="8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6"/>
        <v/>
      </c>
      <c r="E124" s="15" t="str">
        <f t="shared" si="7"/>
        <v/>
      </c>
      <c r="F124" s="15" t="str">
        <f t="shared" si="8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6"/>
        <v/>
      </c>
      <c r="E125" s="15" t="str">
        <f t="shared" si="7"/>
        <v/>
      </c>
      <c r="F125" s="15" t="str">
        <f t="shared" si="8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6"/>
        <v/>
      </c>
      <c r="E126" s="15" t="str">
        <f t="shared" si="7"/>
        <v/>
      </c>
      <c r="F126" s="15" t="str">
        <f t="shared" si="8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6"/>
        <v/>
      </c>
      <c r="E127" s="15" t="str">
        <f t="shared" si="7"/>
        <v/>
      </c>
      <c r="F127" s="15" t="str">
        <f t="shared" si="8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6"/>
        <v/>
      </c>
      <c r="E128" s="15" t="str">
        <f t="shared" si="7"/>
        <v/>
      </c>
      <c r="F128" s="15" t="str">
        <f t="shared" si="8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6"/>
        <v/>
      </c>
      <c r="E129" s="15" t="str">
        <f t="shared" si="7"/>
        <v/>
      </c>
      <c r="F129" s="15" t="str">
        <f t="shared" si="8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6"/>
        <v/>
      </c>
      <c r="E130" s="15" t="str">
        <f t="shared" si="7"/>
        <v/>
      </c>
      <c r="F130" s="15" t="str">
        <f t="shared" si="8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6"/>
        <v/>
      </c>
      <c r="E131" s="15" t="str">
        <f t="shared" si="7"/>
        <v/>
      </c>
      <c r="F131" s="15" t="str">
        <f t="shared" si="8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6"/>
        <v/>
      </c>
      <c r="E132" s="15" t="str">
        <f t="shared" si="7"/>
        <v/>
      </c>
      <c r="F132" s="15" t="str">
        <f t="shared" si="8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6"/>
        <v/>
      </c>
      <c r="E133" s="15" t="str">
        <f t="shared" si="7"/>
        <v/>
      </c>
      <c r="F133" s="15" t="str">
        <f t="shared" si="8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6"/>
        <v/>
      </c>
      <c r="E134" s="15" t="str">
        <f t="shared" si="7"/>
        <v/>
      </c>
      <c r="F134" s="15" t="str">
        <f t="shared" si="8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6"/>
        <v/>
      </c>
      <c r="E135" s="15" t="str">
        <f t="shared" si="7"/>
        <v/>
      </c>
      <c r="F135" s="15" t="str">
        <f t="shared" si="8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>
      <formula1>$XFC$2:$XFC$4</formula1>
    </dataValidation>
    <dataValidation type="list" allowBlank="1" showInputMessage="1" showErrorMessage="1" sqref="E5">
      <formula1>"SNTE 18 MICH"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3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24</v>
      </c>
      <c r="XFD2" s="23">
        <v>6.7054970164546174E-2</v>
      </c>
    </row>
    <row r="3" spans="1:14 16383:16384" x14ac:dyDescent="0.25">
      <c r="XFC3" s="24">
        <v>36</v>
      </c>
      <c r="XFD3" s="23">
        <v>6.5426314199798927E-2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6.3490292642274709E-2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60</v>
      </c>
      <c r="XFD5" s="23">
        <v>6.1645882581674805E-2</v>
      </c>
    </row>
    <row r="6" spans="1:14 16383:16384" x14ac:dyDescent="0.25">
      <c r="C6" s="25" t="s">
        <v>18</v>
      </c>
      <c r="D6" s="25"/>
      <c r="E6" s="22">
        <v>200000</v>
      </c>
      <c r="F6" s="1"/>
      <c r="G6" s="1"/>
      <c r="H6" s="28" t="s">
        <v>17</v>
      </c>
      <c r="I6" s="28"/>
      <c r="J6" s="9">
        <f>J7/1.16</f>
        <v>5.1706005263037161E-2</v>
      </c>
      <c r="XFC6" s="24">
        <v>72</v>
      </c>
      <c r="XFD6" s="23">
        <v>5.9978966105123099E-2</v>
      </c>
    </row>
    <row r="7" spans="1:14 16383:16384" x14ac:dyDescent="0.25">
      <c r="C7" s="25" t="s">
        <v>10</v>
      </c>
      <c r="D7" s="25"/>
      <c r="E7" s="2">
        <v>72</v>
      </c>
      <c r="F7" s="1" t="s">
        <v>23</v>
      </c>
      <c r="G7" s="1"/>
      <c r="H7" s="28" t="s">
        <v>16</v>
      </c>
      <c r="I7" s="28"/>
      <c r="J7" s="9">
        <f>VLOOKUP(E7,$XFC$1:$XFD$10,2,0)</f>
        <v>5.9978966105123099E-2</v>
      </c>
      <c r="XFC7" s="24">
        <v>84</v>
      </c>
      <c r="XFD7" s="23">
        <v>5.8493000383757508E-2</v>
      </c>
    </row>
    <row r="8" spans="1:14 16383:16384" x14ac:dyDescent="0.25">
      <c r="C8" s="25" t="s">
        <v>11</v>
      </c>
      <c r="D8" s="25"/>
      <c r="E8" s="3">
        <f>-PMT(J7/2,E7,E6,0,0)</f>
        <v>6809.0980000000673</v>
      </c>
      <c r="F8" s="1"/>
      <c r="G8" s="1"/>
      <c r="H8" s="1"/>
      <c r="I8" s="1"/>
      <c r="J8" s="1"/>
      <c r="XFC8" s="24">
        <v>96</v>
      </c>
      <c r="XFD8" s="23">
        <v>5.7174088333062367E-2</v>
      </c>
    </row>
    <row r="9" spans="1:14 16383:16384" ht="15" customHeight="1" x14ac:dyDescent="0.25">
      <c r="C9" s="25" t="s">
        <v>12</v>
      </c>
      <c r="D9" s="25"/>
      <c r="E9" s="3">
        <f>E7*E8</f>
        <v>490255.05600000487</v>
      </c>
      <c r="F9" s="1"/>
      <c r="G9" s="1"/>
      <c r="H9" s="26" t="s">
        <v>19</v>
      </c>
      <c r="I9" s="26"/>
      <c r="J9" s="11">
        <f>+((G13+H13)/F13)/(E7/2)</f>
        <v>4.0313202222223045E-2</v>
      </c>
      <c r="K9" s="16"/>
      <c r="XFC9" s="24">
        <v>108</v>
      </c>
      <c r="XFD9" s="23">
        <v>5.6000159531924547E-2</v>
      </c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>
        <v>120</v>
      </c>
      <c r="XFD10" s="23">
        <v>5.4955005586429656E-2</v>
      </c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199999.99999999959</v>
      </c>
      <c r="G13" s="6">
        <f>SUM(G15:G175)</f>
        <v>250219.87586207356</v>
      </c>
      <c r="H13" s="6">
        <f>SUM(H15:H175)</f>
        <v>40035.180137931755</v>
      </c>
      <c r="I13" s="6">
        <f>SUM(I15:I175)</f>
        <v>490255.05600000435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200000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199188.79861051225</v>
      </c>
      <c r="F16" s="15">
        <f>IF(D16&lt;=$E$7,IF(D16=0,0,I16-SUM(G16:H16)),"")</f>
        <v>811.20138948775639</v>
      </c>
      <c r="G16" s="15">
        <f>IF(D16&lt;=$E$7,IFERROR(E15*$J$6/2,""),"")</f>
        <v>5170.6005263037159</v>
      </c>
      <c r="H16" s="15">
        <f>IFERROR(G16*16%,"")</f>
        <v>827.29608420859461</v>
      </c>
      <c r="I16" s="15">
        <f>IF(D16&lt;=$E$7,$E$8,"")</f>
        <v>6809.0980000000673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198353.26971070224</v>
      </c>
      <c r="F17" s="15">
        <f t="shared" ref="F17:F80" si="2">IF(D17&lt;=$E$7,IF(D17=0,0,I17-SUM(G17:H17)),"")</f>
        <v>835.52889981001408</v>
      </c>
      <c r="G17" s="15">
        <f t="shared" ref="G17:G80" si="3">IF(D17&lt;=$E$7,IFERROR(E16*$J$6/2,""),"")</f>
        <v>5149.6285346465975</v>
      </c>
      <c r="H17" s="15">
        <f t="shared" ref="H17:H80" si="4">IFERROR(G17*16%,"")</f>
        <v>823.94056554345559</v>
      </c>
      <c r="I17" s="15">
        <f t="shared" ref="I17:I80" si="5">IF(D17&lt;=$E$7,$E$8,"")</f>
        <v>6809.0980000000673</v>
      </c>
    </row>
    <row r="18" spans="1:9" x14ac:dyDescent="0.25">
      <c r="A18">
        <v>3</v>
      </c>
      <c r="D18" s="14">
        <f t="shared" si="0"/>
        <v>3</v>
      </c>
      <c r="E18" s="15">
        <f t="shared" si="1"/>
        <v>197492.68373111144</v>
      </c>
      <c r="F18" s="15">
        <f t="shared" si="2"/>
        <v>860.58597959079179</v>
      </c>
      <c r="G18" s="15">
        <f t="shared" si="3"/>
        <v>5128.0276038010998</v>
      </c>
      <c r="H18" s="15">
        <f t="shared" si="4"/>
        <v>820.48441660817593</v>
      </c>
      <c r="I18" s="15">
        <f t="shared" si="5"/>
        <v>6809.0980000000673</v>
      </c>
    </row>
    <row r="19" spans="1:9" x14ac:dyDescent="0.25">
      <c r="A19">
        <v>4</v>
      </c>
      <c r="D19" s="14">
        <f t="shared" si="0"/>
        <v>4</v>
      </c>
      <c r="E19" s="15">
        <f t="shared" si="1"/>
        <v>196606.28922287043</v>
      </c>
      <c r="F19" s="15">
        <f t="shared" si="2"/>
        <v>886.39450824100277</v>
      </c>
      <c r="G19" s="15">
        <f t="shared" si="3"/>
        <v>5105.7788722060905</v>
      </c>
      <c r="H19" s="15">
        <f t="shared" si="4"/>
        <v>816.92461955297449</v>
      </c>
      <c r="I19" s="15">
        <f t="shared" si="5"/>
        <v>6809.0980000000673</v>
      </c>
    </row>
    <row r="20" spans="1:9" x14ac:dyDescent="0.25">
      <c r="A20">
        <v>5</v>
      </c>
      <c r="D20" s="14">
        <f t="shared" si="0"/>
        <v>5</v>
      </c>
      <c r="E20" s="15">
        <f t="shared" si="1"/>
        <v>195693.31220154665</v>
      </c>
      <c r="F20" s="15">
        <f t="shared" si="2"/>
        <v>912.9770213237789</v>
      </c>
      <c r="G20" s="15">
        <f t="shared" si="3"/>
        <v>5082.8629126519727</v>
      </c>
      <c r="H20" s="15">
        <f t="shared" si="4"/>
        <v>813.25806602431567</v>
      </c>
      <c r="I20" s="15">
        <f t="shared" si="5"/>
        <v>6809.0980000000673</v>
      </c>
    </row>
    <row r="21" spans="1:9" x14ac:dyDescent="0.25">
      <c r="A21">
        <v>6</v>
      </c>
      <c r="D21" s="14">
        <f t="shared" si="0"/>
        <v>6</v>
      </c>
      <c r="E21" s="15">
        <f t="shared" si="1"/>
        <v>194752.95547131449</v>
      </c>
      <c r="F21" s="15">
        <f t="shared" si="2"/>
        <v>940.35673023214713</v>
      </c>
      <c r="G21" s="15">
        <f t="shared" si="3"/>
        <v>5059.2597153171728</v>
      </c>
      <c r="H21" s="15">
        <f t="shared" si="4"/>
        <v>809.48155445074769</v>
      </c>
      <c r="I21" s="15">
        <f t="shared" si="5"/>
        <v>6809.0980000000673</v>
      </c>
    </row>
    <row r="22" spans="1:9" x14ac:dyDescent="0.25">
      <c r="A22">
        <v>7</v>
      </c>
      <c r="D22" s="14">
        <f t="shared" si="0"/>
        <v>7</v>
      </c>
      <c r="E22" s="15">
        <f t="shared" si="1"/>
        <v>193784.39792885768</v>
      </c>
      <c r="F22" s="15">
        <f t="shared" si="2"/>
        <v>968.557542456806</v>
      </c>
      <c r="G22" s="15">
        <f t="shared" si="3"/>
        <v>5034.9486702959148</v>
      </c>
      <c r="H22" s="15">
        <f t="shared" si="4"/>
        <v>805.59178724734636</v>
      </c>
      <c r="I22" s="15">
        <f t="shared" si="5"/>
        <v>6809.0980000000673</v>
      </c>
    </row>
    <row r="23" spans="1:9" x14ac:dyDescent="0.25">
      <c r="A23">
        <v>8</v>
      </c>
      <c r="D23" s="14">
        <f t="shared" si="0"/>
        <v>8</v>
      </c>
      <c r="E23" s="15">
        <f t="shared" si="1"/>
        <v>192786.79384639594</v>
      </c>
      <c r="F23" s="15">
        <f t="shared" si="2"/>
        <v>997.60408246174575</v>
      </c>
      <c r="G23" s="15">
        <f t="shared" si="3"/>
        <v>5009.9085496020016</v>
      </c>
      <c r="H23" s="15">
        <f t="shared" si="4"/>
        <v>801.58536793632027</v>
      </c>
      <c r="I23" s="15">
        <f t="shared" si="5"/>
        <v>6809.0980000000673</v>
      </c>
    </row>
    <row r="24" spans="1:9" x14ac:dyDescent="0.25">
      <c r="A24">
        <v>9</v>
      </c>
      <c r="D24" s="14">
        <f t="shared" si="0"/>
        <v>9</v>
      </c>
      <c r="E24" s="15">
        <f t="shared" si="1"/>
        <v>191759.27213321003</v>
      </c>
      <c r="F24" s="15">
        <f t="shared" si="2"/>
        <v>1027.5217131858981</v>
      </c>
      <c r="G24" s="15">
        <f t="shared" si="3"/>
        <v>4984.1174886329045</v>
      </c>
      <c r="H24" s="15">
        <f t="shared" si="4"/>
        <v>797.45879818126468</v>
      </c>
      <c r="I24" s="15">
        <f t="shared" si="5"/>
        <v>6809.0980000000673</v>
      </c>
    </row>
    <row r="25" spans="1:9" x14ac:dyDescent="0.25">
      <c r="A25">
        <v>10</v>
      </c>
      <c r="D25" s="14">
        <f t="shared" si="0"/>
        <v>10</v>
      </c>
      <c r="E25" s="15">
        <f t="shared" si="1"/>
        <v>190700.93557502041</v>
      </c>
      <c r="F25" s="15">
        <f t="shared" si="2"/>
        <v>1058.3365581896251</v>
      </c>
      <c r="G25" s="15">
        <f t="shared" si="3"/>
        <v>4957.552967077967</v>
      </c>
      <c r="H25" s="15">
        <f t="shared" si="4"/>
        <v>793.20847473247477</v>
      </c>
      <c r="I25" s="15">
        <f t="shared" si="5"/>
        <v>6809.0980000000673</v>
      </c>
    </row>
    <row r="26" spans="1:9" x14ac:dyDescent="0.25">
      <c r="A26">
        <v>11</v>
      </c>
      <c r="D26" s="14">
        <f t="shared" si="0"/>
        <v>11</v>
      </c>
      <c r="E26" s="15">
        <f t="shared" si="1"/>
        <v>189610.86005055506</v>
      </c>
      <c r="F26" s="15">
        <f t="shared" si="2"/>
        <v>1090.0755244653601</v>
      </c>
      <c r="G26" s="15">
        <f t="shared" si="3"/>
        <v>4930.1917892540578</v>
      </c>
      <c r="H26" s="15">
        <f t="shared" si="4"/>
        <v>788.83068628064927</v>
      </c>
      <c r="I26" s="15">
        <f t="shared" si="5"/>
        <v>6809.0980000000673</v>
      </c>
    </row>
    <row r="27" spans="1:9" x14ac:dyDescent="0.25">
      <c r="A27">
        <v>12</v>
      </c>
      <c r="D27" s="14">
        <f t="shared" si="0"/>
        <v>12</v>
      </c>
      <c r="E27" s="15">
        <f t="shared" si="1"/>
        <v>188488.09372462274</v>
      </c>
      <c r="F27" s="15">
        <f t="shared" si="2"/>
        <v>1122.7663259323253</v>
      </c>
      <c r="G27" s="15">
        <f t="shared" si="3"/>
        <v>4902.0100638515014</v>
      </c>
      <c r="H27" s="15">
        <f t="shared" si="4"/>
        <v>784.32161021624029</v>
      </c>
      <c r="I27" s="15">
        <f t="shared" si="5"/>
        <v>6809.0980000000673</v>
      </c>
    </row>
    <row r="28" spans="1:9" x14ac:dyDescent="0.25">
      <c r="A28">
        <v>13</v>
      </c>
      <c r="D28" s="14">
        <f t="shared" si="0"/>
        <v>13</v>
      </c>
      <c r="E28" s="15">
        <f t="shared" si="1"/>
        <v>187331.65621698688</v>
      </c>
      <c r="F28" s="15">
        <f t="shared" si="2"/>
        <v>1156.4375076358601</v>
      </c>
      <c r="G28" s="15">
        <f t="shared" si="3"/>
        <v>4872.9831830725925</v>
      </c>
      <c r="H28" s="15">
        <f t="shared" si="4"/>
        <v>779.67730929161485</v>
      </c>
      <c r="I28" s="15">
        <f t="shared" si="5"/>
        <v>6809.0980000000673</v>
      </c>
    </row>
    <row r="29" spans="1:9" x14ac:dyDescent="0.25">
      <c r="A29">
        <v>14</v>
      </c>
      <c r="D29" s="14">
        <f t="shared" si="0"/>
        <v>14</v>
      </c>
      <c r="E29" s="15">
        <f t="shared" si="1"/>
        <v>186140.53774631443</v>
      </c>
      <c r="F29" s="15">
        <f t="shared" si="2"/>
        <v>1191.1184706724516</v>
      </c>
      <c r="G29" s="15">
        <f t="shared" si="3"/>
        <v>4843.0858011444961</v>
      </c>
      <c r="H29" s="15">
        <f t="shared" si="4"/>
        <v>774.89372818311938</v>
      </c>
      <c r="I29" s="15">
        <f t="shared" si="5"/>
        <v>6809.0980000000673</v>
      </c>
    </row>
    <row r="30" spans="1:9" x14ac:dyDescent="0.25">
      <c r="A30">
        <v>15</v>
      </c>
      <c r="D30" s="14">
        <f t="shared" si="0"/>
        <v>15</v>
      </c>
      <c r="E30" s="15">
        <f t="shared" si="1"/>
        <v>184913.69824845216</v>
      </c>
      <c r="F30" s="15">
        <f t="shared" si="2"/>
        <v>1226.8394978622773</v>
      </c>
      <c r="G30" s="15">
        <f t="shared" si="3"/>
        <v>4812.2918121877501</v>
      </c>
      <c r="H30" s="15">
        <f t="shared" si="4"/>
        <v>769.96668995004006</v>
      </c>
      <c r="I30" s="15">
        <f t="shared" si="5"/>
        <v>6809.0980000000673</v>
      </c>
    </row>
    <row r="31" spans="1:9" x14ac:dyDescent="0.25">
      <c r="A31">
        <v>16</v>
      </c>
      <c r="D31" s="14">
        <f t="shared" si="0"/>
        <v>16</v>
      </c>
      <c r="E31" s="15">
        <f t="shared" si="1"/>
        <v>183650.06646826054</v>
      </c>
      <c r="F31" s="15">
        <f t="shared" si="2"/>
        <v>1263.6317801916302</v>
      </c>
      <c r="G31" s="15">
        <f t="shared" si="3"/>
        <v>4780.5743274210663</v>
      </c>
      <c r="H31" s="15">
        <f t="shared" si="4"/>
        <v>764.8918923873706</v>
      </c>
      <c r="I31" s="15">
        <f t="shared" si="5"/>
        <v>6809.0980000000673</v>
      </c>
    </row>
    <row r="32" spans="1:9" x14ac:dyDescent="0.25">
      <c r="A32">
        <v>17</v>
      </c>
      <c r="D32" s="14">
        <f t="shared" si="0"/>
        <v>17</v>
      </c>
      <c r="E32" s="15">
        <f t="shared" si="1"/>
        <v>182348.53902421216</v>
      </c>
      <c r="F32" s="15">
        <f t="shared" si="2"/>
        <v>1301.5274440483645</v>
      </c>
      <c r="G32" s="15">
        <f t="shared" si="3"/>
        <v>4747.9056516825021</v>
      </c>
      <c r="H32" s="15">
        <f t="shared" si="4"/>
        <v>759.66490426920041</v>
      </c>
      <c r="I32" s="15">
        <f t="shared" si="5"/>
        <v>6809.0980000000673</v>
      </c>
    </row>
    <row r="33" spans="1:9" x14ac:dyDescent="0.25">
      <c r="A33">
        <v>18</v>
      </c>
      <c r="D33" s="14">
        <f t="shared" si="0"/>
        <v>18</v>
      </c>
      <c r="E33" s="15">
        <f t="shared" si="1"/>
        <v>181007.97944493807</v>
      </c>
      <c r="F33" s="15">
        <f t="shared" si="2"/>
        <v>1340.5595792740969</v>
      </c>
      <c r="G33" s="15">
        <f t="shared" si="3"/>
        <v>4714.2572592465258</v>
      </c>
      <c r="H33" s="15">
        <f t="shared" si="4"/>
        <v>754.28116147944411</v>
      </c>
      <c r="I33" s="15">
        <f t="shared" si="5"/>
        <v>6809.0980000000673</v>
      </c>
    </row>
    <row r="34" spans="1:9" x14ac:dyDescent="0.25">
      <c r="A34">
        <v>19</v>
      </c>
      <c r="D34" s="14">
        <f t="shared" si="0"/>
        <v>19</v>
      </c>
      <c r="E34" s="15">
        <f t="shared" si="1"/>
        <v>179627.2171768804</v>
      </c>
      <c r="F34" s="15">
        <f t="shared" si="2"/>
        <v>1380.7622680576869</v>
      </c>
      <c r="G34" s="15">
        <f t="shared" si="3"/>
        <v>4679.5997689158448</v>
      </c>
      <c r="H34" s="15">
        <f t="shared" si="4"/>
        <v>748.73596302653516</v>
      </c>
      <c r="I34" s="15">
        <f t="shared" si="5"/>
        <v>6809.0980000000673</v>
      </c>
    </row>
    <row r="35" spans="1:9" x14ac:dyDescent="0.25">
      <c r="A35">
        <v>20</v>
      </c>
      <c r="D35" s="14">
        <f t="shared" si="0"/>
        <v>20</v>
      </c>
      <c r="E35" s="15">
        <f t="shared" si="1"/>
        <v>178205.04656218519</v>
      </c>
      <c r="F35" s="15">
        <f t="shared" si="2"/>
        <v>1422.1706146952183</v>
      </c>
      <c r="G35" s="15">
        <f t="shared" si="3"/>
        <v>4643.9029183662487</v>
      </c>
      <c r="H35" s="15">
        <f t="shared" si="4"/>
        <v>743.02446693859986</v>
      </c>
      <c r="I35" s="15">
        <f t="shared" si="5"/>
        <v>6809.0980000000673</v>
      </c>
    </row>
    <row r="36" spans="1:9" x14ac:dyDescent="0.25">
      <c r="A36">
        <v>21</v>
      </c>
      <c r="D36" s="14">
        <f t="shared" si="0"/>
        <v>21</v>
      </c>
      <c r="E36" s="15">
        <f t="shared" si="1"/>
        <v>176740.22578594272</v>
      </c>
      <c r="F36" s="15">
        <f t="shared" si="2"/>
        <v>1464.8207762424718</v>
      </c>
      <c r="G36" s="15">
        <f t="shared" si="3"/>
        <v>4607.1355377220652</v>
      </c>
      <c r="H36" s="15">
        <f t="shared" si="4"/>
        <v>737.14168603553048</v>
      </c>
      <c r="I36" s="15">
        <f t="shared" si="5"/>
        <v>6809.0980000000673</v>
      </c>
    </row>
    <row r="37" spans="1:9" x14ac:dyDescent="0.25">
      <c r="A37">
        <v>22</v>
      </c>
      <c r="D37" s="14">
        <f t="shared" si="0"/>
        <v>22</v>
      </c>
      <c r="E37" s="15">
        <f t="shared" si="1"/>
        <v>175231.47579185609</v>
      </c>
      <c r="F37" s="15">
        <f t="shared" si="2"/>
        <v>1508.7499940866364</v>
      </c>
      <c r="G37" s="15">
        <f t="shared" si="3"/>
        <v>4569.2655223391648</v>
      </c>
      <c r="H37" s="15">
        <f t="shared" si="4"/>
        <v>731.08248357426635</v>
      </c>
      <c r="I37" s="15">
        <f t="shared" si="5"/>
        <v>6809.0980000000673</v>
      </c>
    </row>
    <row r="38" spans="1:9" x14ac:dyDescent="0.25">
      <c r="A38">
        <v>23</v>
      </c>
      <c r="D38" s="14">
        <f t="shared" si="0"/>
        <v>23</v>
      </c>
      <c r="E38" s="15">
        <f t="shared" si="1"/>
        <v>173677.47916539124</v>
      </c>
      <c r="F38" s="15">
        <f t="shared" si="2"/>
        <v>1553.9966264648483</v>
      </c>
      <c r="G38" s="15">
        <f t="shared" si="3"/>
        <v>4530.2598047717402</v>
      </c>
      <c r="H38" s="15">
        <f t="shared" si="4"/>
        <v>724.84156876347845</v>
      </c>
      <c r="I38" s="15">
        <f t="shared" si="5"/>
        <v>6809.0980000000673</v>
      </c>
    </row>
    <row r="39" spans="1:9" x14ac:dyDescent="0.25">
      <c r="A39">
        <v>24</v>
      </c>
      <c r="D39" s="14">
        <f t="shared" si="0"/>
        <v>24</v>
      </c>
      <c r="E39" s="15">
        <f t="shared" si="1"/>
        <v>172076.8789834333</v>
      </c>
      <c r="F39" s="15">
        <f t="shared" si="2"/>
        <v>1600.6001819579542</v>
      </c>
      <c r="G39" s="15">
        <f t="shared" si="3"/>
        <v>4490.0843258983732</v>
      </c>
      <c r="H39" s="15">
        <f t="shared" si="4"/>
        <v>718.41349214373975</v>
      </c>
      <c r="I39" s="15">
        <f t="shared" si="5"/>
        <v>6809.0980000000673</v>
      </c>
    </row>
    <row r="40" spans="1:9" x14ac:dyDescent="0.25">
      <c r="A40">
        <v>25</v>
      </c>
      <c r="D40" s="14">
        <f t="shared" si="0"/>
        <v>25</v>
      </c>
      <c r="E40" s="15">
        <f t="shared" si="1"/>
        <v>170428.27762944458</v>
      </c>
      <c r="F40" s="15">
        <f t="shared" si="2"/>
        <v>1648.6013539887099</v>
      </c>
      <c r="G40" s="15">
        <f t="shared" si="3"/>
        <v>4448.704005182205</v>
      </c>
      <c r="H40" s="15">
        <f t="shared" si="4"/>
        <v>711.79264082915279</v>
      </c>
      <c r="I40" s="15">
        <f t="shared" si="5"/>
        <v>6809.0980000000673</v>
      </c>
    </row>
    <row r="41" spans="1:9" x14ac:dyDescent="0.25">
      <c r="A41">
        <v>26</v>
      </c>
      <c r="D41" s="14">
        <f t="shared" si="0"/>
        <v>26</v>
      </c>
      <c r="E41" s="15">
        <f t="shared" si="1"/>
        <v>168730.23557309</v>
      </c>
      <c r="F41" s="15">
        <f t="shared" si="2"/>
        <v>1698.042056354584</v>
      </c>
      <c r="G41" s="15">
        <f t="shared" si="3"/>
        <v>4406.0827100392098</v>
      </c>
      <c r="H41" s="15">
        <f t="shared" si="4"/>
        <v>704.97323360627354</v>
      </c>
      <c r="I41" s="15">
        <f t="shared" si="5"/>
        <v>6809.0980000000673</v>
      </c>
    </row>
    <row r="42" spans="1:9" x14ac:dyDescent="0.25">
      <c r="A42">
        <v>27</v>
      </c>
      <c r="D42" s="14">
        <f t="shared" si="0"/>
        <v>27</v>
      </c>
      <c r="E42" s="15">
        <f t="shared" si="1"/>
        <v>166981.27011326383</v>
      </c>
      <c r="F42" s="15">
        <f t="shared" si="2"/>
        <v>1748.9654598261668</v>
      </c>
      <c r="G42" s="15">
        <f t="shared" si="3"/>
        <v>4362.1832242878454</v>
      </c>
      <c r="H42" s="15">
        <f t="shared" si="4"/>
        <v>697.94931588605527</v>
      </c>
      <c r="I42" s="15">
        <f t="shared" si="5"/>
        <v>6809.0980000000673</v>
      </c>
    </row>
    <row r="43" spans="1:9" x14ac:dyDescent="0.25">
      <c r="A43">
        <v>28</v>
      </c>
      <c r="D43" s="14">
        <f t="shared" si="0"/>
        <v>28</v>
      </c>
      <c r="E43" s="15">
        <f t="shared" si="1"/>
        <v>165179.85408342071</v>
      </c>
      <c r="F43" s="15">
        <f t="shared" si="2"/>
        <v>1801.4160298431379</v>
      </c>
      <c r="G43" s="15">
        <f t="shared" si="3"/>
        <v>4316.9672156525248</v>
      </c>
      <c r="H43" s="15">
        <f t="shared" si="4"/>
        <v>690.71475450440403</v>
      </c>
      <c r="I43" s="15">
        <f t="shared" si="5"/>
        <v>6809.0980000000673</v>
      </c>
    </row>
    <row r="44" spans="1:9" x14ac:dyDescent="0.25">
      <c r="A44">
        <v>29</v>
      </c>
      <c r="D44" s="14">
        <f t="shared" si="0"/>
        <v>29</v>
      </c>
      <c r="E44" s="15">
        <f t="shared" si="1"/>
        <v>163324.41451807998</v>
      </c>
      <c r="F44" s="15">
        <f t="shared" si="2"/>
        <v>1855.4395653407319</v>
      </c>
      <c r="G44" s="15">
        <f t="shared" si="3"/>
        <v>4270.3952022925305</v>
      </c>
      <c r="H44" s="15">
        <f t="shared" si="4"/>
        <v>683.26323236680491</v>
      </c>
      <c r="I44" s="15">
        <f t="shared" si="5"/>
        <v>6809.0980000000673</v>
      </c>
    </row>
    <row r="45" spans="1:9" x14ac:dyDescent="0.25">
      <c r="A45">
        <v>30</v>
      </c>
      <c r="D45" s="14">
        <f t="shared" si="0"/>
        <v>30</v>
      </c>
      <c r="E45" s="15">
        <f t="shared" si="1"/>
        <v>161413.33127933941</v>
      </c>
      <c r="F45" s="15">
        <f t="shared" si="2"/>
        <v>1911.083238740569</v>
      </c>
      <c r="G45" s="15">
        <f t="shared" si="3"/>
        <v>4222.4265183271536</v>
      </c>
      <c r="H45" s="15">
        <f t="shared" si="4"/>
        <v>675.58824293234454</v>
      </c>
      <c r="I45" s="15">
        <f t="shared" si="5"/>
        <v>6809.0980000000673</v>
      </c>
    </row>
    <row r="46" spans="1:9" x14ac:dyDescent="0.25">
      <c r="A46">
        <v>31</v>
      </c>
      <c r="D46" s="14">
        <f t="shared" si="0"/>
        <v>31</v>
      </c>
      <c r="E46" s="15">
        <f t="shared" si="1"/>
        <v>159444.9356421986</v>
      </c>
      <c r="F46" s="15">
        <f t="shared" si="2"/>
        <v>1968.395637140814</v>
      </c>
      <c r="G46" s="15">
        <f t="shared" si="3"/>
        <v>4173.0192783269422</v>
      </c>
      <c r="H46" s="15">
        <f t="shared" si="4"/>
        <v>667.68308453231077</v>
      </c>
      <c r="I46" s="15">
        <f t="shared" si="5"/>
        <v>6809.0980000000673</v>
      </c>
    </row>
    <row r="47" spans="1:9" x14ac:dyDescent="0.25">
      <c r="A47">
        <v>32</v>
      </c>
      <c r="D47" s="14">
        <f t="shared" si="0"/>
        <v>32</v>
      </c>
      <c r="E47" s="15">
        <f t="shared" si="1"/>
        <v>157417.50883745702</v>
      </c>
      <c r="F47" s="15">
        <f t="shared" si="2"/>
        <v>2027.4268047415844</v>
      </c>
      <c r="G47" s="15">
        <f t="shared" si="3"/>
        <v>4122.130340740071</v>
      </c>
      <c r="H47" s="15">
        <f t="shared" si="4"/>
        <v>659.54085451841138</v>
      </c>
      <c r="I47" s="15">
        <f t="shared" si="5"/>
        <v>6809.0980000000673</v>
      </c>
    </row>
    <row r="48" spans="1:9" x14ac:dyDescent="0.25">
      <c r="A48">
        <v>33</v>
      </c>
      <c r="D48" s="14">
        <f t="shared" si="0"/>
        <v>33</v>
      </c>
      <c r="E48" s="15">
        <f t="shared" si="1"/>
        <v>155329.28055091432</v>
      </c>
      <c r="F48" s="15">
        <f t="shared" si="2"/>
        <v>2088.2282865426914</v>
      </c>
      <c r="G48" s="15">
        <f t="shared" si="3"/>
        <v>4069.7152702218755</v>
      </c>
      <c r="H48" s="15">
        <f t="shared" si="4"/>
        <v>651.15444323550014</v>
      </c>
      <c r="I48" s="15">
        <f t="shared" si="5"/>
        <v>6809.0980000000673</v>
      </c>
    </row>
    <row r="49" spans="1:9" x14ac:dyDescent="0.25">
      <c r="A49">
        <v>34</v>
      </c>
      <c r="D49" s="14">
        <f t="shared" si="0"/>
        <v>34</v>
      </c>
      <c r="E49" s="15">
        <f t="shared" si="1"/>
        <v>153178.42737756248</v>
      </c>
      <c r="F49" s="15">
        <f t="shared" si="2"/>
        <v>2150.853173351843</v>
      </c>
      <c r="G49" s="15">
        <f t="shared" si="3"/>
        <v>4015.728298834676</v>
      </c>
      <c r="H49" s="15">
        <f t="shared" si="4"/>
        <v>642.51652781354812</v>
      </c>
      <c r="I49" s="15">
        <f t="shared" si="5"/>
        <v>6809.0980000000673</v>
      </c>
    </row>
    <row r="50" spans="1:9" x14ac:dyDescent="0.25">
      <c r="A50">
        <v>35</v>
      </c>
      <c r="D50" s="14">
        <f t="shared" si="0"/>
        <v>35</v>
      </c>
      <c r="E50" s="15">
        <f t="shared" si="1"/>
        <v>150963.07122941985</v>
      </c>
      <c r="F50" s="15">
        <f t="shared" si="2"/>
        <v>2215.3561481426268</v>
      </c>
      <c r="G50" s="15">
        <f t="shared" si="3"/>
        <v>3960.1222860840003</v>
      </c>
      <c r="H50" s="15">
        <f t="shared" si="4"/>
        <v>633.61956577344006</v>
      </c>
      <c r="I50" s="15">
        <f t="shared" si="5"/>
        <v>6809.0980000000673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148681.27769561711</v>
      </c>
      <c r="F51" s="15">
        <f t="shared" si="2"/>
        <v>2281.7935338027382</v>
      </c>
      <c r="G51" s="15">
        <f t="shared" si="3"/>
        <v>3902.848677756318</v>
      </c>
      <c r="H51" s="15">
        <f t="shared" si="4"/>
        <v>624.4557884410109</v>
      </c>
      <c r="I51" s="15">
        <f t="shared" si="5"/>
        <v>6809.0980000000673</v>
      </c>
    </row>
    <row r="52" spans="1:9" x14ac:dyDescent="0.25">
      <c r="A52">
        <v>37</v>
      </c>
      <c r="D52" s="14">
        <f t="shared" si="0"/>
        <v>37</v>
      </c>
      <c r="E52" s="15">
        <f t="shared" si="1"/>
        <v>146331.05435330296</v>
      </c>
      <c r="F52" s="15">
        <f t="shared" si="2"/>
        <v>2350.2233423141597</v>
      </c>
      <c r="G52" s="15">
        <f t="shared" si="3"/>
        <v>3843.857463522334</v>
      </c>
      <c r="H52" s="15">
        <f t="shared" si="4"/>
        <v>615.01719416357344</v>
      </c>
      <c r="I52" s="15">
        <f t="shared" si="5"/>
        <v>6809.0980000000673</v>
      </c>
    </row>
    <row r="53" spans="1:9" x14ac:dyDescent="0.25">
      <c r="A53">
        <v>38</v>
      </c>
      <c r="D53" s="14">
        <f t="shared" si="0"/>
        <v>38</v>
      </c>
      <c r="E53" s="15">
        <f t="shared" si="1"/>
        <v>143910.34902789473</v>
      </c>
      <c r="F53" s="15">
        <f t="shared" si="2"/>
        <v>2420.7053254082248</v>
      </c>
      <c r="G53" s="15">
        <f t="shared" si="3"/>
        <v>3783.0971332688296</v>
      </c>
      <c r="H53" s="15">
        <f t="shared" si="4"/>
        <v>605.2955413230128</v>
      </c>
      <c r="I53" s="15">
        <f t="shared" si="5"/>
        <v>6809.0980000000673</v>
      </c>
    </row>
    <row r="54" spans="1:9" x14ac:dyDescent="0.25">
      <c r="A54">
        <v>39</v>
      </c>
      <c r="D54" s="14">
        <f t="shared" si="0"/>
        <v>39</v>
      </c>
      <c r="E54" s="15">
        <f t="shared" si="1"/>
        <v>141417.04800115494</v>
      </c>
      <c r="F54" s="15">
        <f t="shared" si="2"/>
        <v>2493.3010267398004</v>
      </c>
      <c r="G54" s="15">
        <f t="shared" si="3"/>
        <v>3720.5146321209199</v>
      </c>
      <c r="H54" s="15">
        <f t="shared" si="4"/>
        <v>595.28234113934718</v>
      </c>
      <c r="I54" s="15">
        <f t="shared" si="5"/>
        <v>6809.0980000000673</v>
      </c>
    </row>
    <row r="55" spans="1:9" x14ac:dyDescent="0.25">
      <c r="A55">
        <v>40</v>
      </c>
      <c r="D55" s="14">
        <f t="shared" si="0"/>
        <v>40</v>
      </c>
      <c r="E55" s="15">
        <f t="shared" si="1"/>
        <v>138848.97416552878</v>
      </c>
      <c r="F55" s="15">
        <f t="shared" si="2"/>
        <v>2568.0738356261481</v>
      </c>
      <c r="G55" s="15">
        <f t="shared" si="3"/>
        <v>3656.0553141154478</v>
      </c>
      <c r="H55" s="15">
        <f t="shared" si="4"/>
        <v>584.96885025847166</v>
      </c>
      <c r="I55" s="15">
        <f t="shared" si="5"/>
        <v>6809.0980000000673</v>
      </c>
    </row>
    <row r="56" spans="1:9" x14ac:dyDescent="0.25">
      <c r="A56">
        <v>41</v>
      </c>
      <c r="D56" s="14">
        <f t="shared" si="0"/>
        <v>41</v>
      </c>
      <c r="E56" s="15">
        <f t="shared" si="1"/>
        <v>136203.88512313139</v>
      </c>
      <c r="F56" s="15">
        <f t="shared" si="2"/>
        <v>2645.0890423973851</v>
      </c>
      <c r="G56" s="15">
        <f t="shared" si="3"/>
        <v>3589.6628944850709</v>
      </c>
      <c r="H56" s="15">
        <f t="shared" si="4"/>
        <v>574.34606311761138</v>
      </c>
      <c r="I56" s="15">
        <f t="shared" si="5"/>
        <v>6809.0980000000673</v>
      </c>
    </row>
    <row r="57" spans="1:9" x14ac:dyDescent="0.25">
      <c r="A57">
        <v>42</v>
      </c>
      <c r="D57" s="14">
        <f t="shared" si="0"/>
        <v>42</v>
      </c>
      <c r="E57" s="15">
        <f t="shared" si="1"/>
        <v>133479.47122772451</v>
      </c>
      <c r="F57" s="15">
        <f t="shared" si="2"/>
        <v>2724.4138954068781</v>
      </c>
      <c r="G57" s="15">
        <f t="shared" si="3"/>
        <v>3521.2794005113701</v>
      </c>
      <c r="H57" s="15">
        <f t="shared" si="4"/>
        <v>563.4047040818192</v>
      </c>
      <c r="I57" s="15">
        <f t="shared" si="5"/>
        <v>6809.0980000000673</v>
      </c>
    </row>
    <row r="58" spans="1:9" x14ac:dyDescent="0.25">
      <c r="A58">
        <v>43</v>
      </c>
      <c r="D58" s="14">
        <f t="shared" si="0"/>
        <v>43</v>
      </c>
      <c r="E58" s="15">
        <f t="shared" si="1"/>
        <v>130673.35356797317</v>
      </c>
      <c r="F58" s="15">
        <f t="shared" si="2"/>
        <v>2806.1176597513454</v>
      </c>
      <c r="G58" s="15">
        <f t="shared" si="3"/>
        <v>3450.8451209040704</v>
      </c>
      <c r="H58" s="15">
        <f t="shared" si="4"/>
        <v>552.13521934465132</v>
      </c>
      <c r="I58" s="15">
        <f t="shared" si="5"/>
        <v>6809.0980000000673</v>
      </c>
    </row>
    <row r="59" spans="1:9" x14ac:dyDescent="0.25">
      <c r="A59">
        <v>44</v>
      </c>
      <c r="D59" s="14">
        <f t="shared" si="0"/>
        <v>44</v>
      </c>
      <c r="E59" s="15">
        <f t="shared" si="1"/>
        <v>127783.08189022122</v>
      </c>
      <c r="F59" s="15">
        <f t="shared" si="2"/>
        <v>2890.2716777519522</v>
      </c>
      <c r="G59" s="15">
        <f t="shared" si="3"/>
        <v>3378.2985536621682</v>
      </c>
      <c r="H59" s="15">
        <f t="shared" si="4"/>
        <v>540.52776858594689</v>
      </c>
      <c r="I59" s="15">
        <f t="shared" si="5"/>
        <v>6809.0980000000673</v>
      </c>
    </row>
    <row r="60" spans="1:9" x14ac:dyDescent="0.25">
      <c r="A60">
        <v>45</v>
      </c>
      <c r="D60" s="14">
        <f t="shared" si="0"/>
        <v>45</v>
      </c>
      <c r="E60" s="15">
        <f t="shared" si="1"/>
        <v>124806.13245897203</v>
      </c>
      <c r="F60" s="15">
        <f t="shared" si="2"/>
        <v>2976.9494312491925</v>
      </c>
      <c r="G60" s="15">
        <f t="shared" si="3"/>
        <v>3303.5763523714436</v>
      </c>
      <c r="H60" s="15">
        <f t="shared" si="4"/>
        <v>528.57221637943098</v>
      </c>
      <c r="I60" s="15">
        <f t="shared" si="5"/>
        <v>6809.0980000000673</v>
      </c>
    </row>
    <row r="61" spans="1:9" x14ac:dyDescent="0.25">
      <c r="A61">
        <v>46</v>
      </c>
      <c r="D61" s="14">
        <f t="shared" si="0"/>
        <v>46</v>
      </c>
      <c r="E61" s="15">
        <f t="shared" si="1"/>
        <v>121739.90585320606</v>
      </c>
      <c r="F61" s="15">
        <f t="shared" si="2"/>
        <v>3066.2266057659731</v>
      </c>
      <c r="G61" s="15">
        <f t="shared" si="3"/>
        <v>3226.6132708914606</v>
      </c>
      <c r="H61" s="15">
        <f t="shared" si="4"/>
        <v>516.25812334263367</v>
      </c>
      <c r="I61" s="15">
        <f t="shared" si="5"/>
        <v>6809.0980000000673</v>
      </c>
    </row>
    <row r="62" spans="1:9" x14ac:dyDescent="0.25">
      <c r="A62">
        <v>47</v>
      </c>
      <c r="D62" s="14">
        <f t="shared" si="0"/>
        <v>47</v>
      </c>
      <c r="E62" s="15">
        <f t="shared" si="1"/>
        <v>118581.72469661116</v>
      </c>
      <c r="F62" s="15">
        <f t="shared" si="2"/>
        <v>3158.1811565949051</v>
      </c>
      <c r="G62" s="15">
        <f t="shared" si="3"/>
        <v>3147.3421063837604</v>
      </c>
      <c r="H62" s="15">
        <f t="shared" si="4"/>
        <v>503.57473702140169</v>
      </c>
      <c r="I62" s="15">
        <f t="shared" si="5"/>
        <v>6809.0980000000673</v>
      </c>
    </row>
    <row r="63" spans="1:9" x14ac:dyDescent="0.25">
      <c r="A63">
        <v>48</v>
      </c>
      <c r="D63" s="14">
        <f t="shared" si="0"/>
        <v>48</v>
      </c>
      <c r="E63" s="15">
        <f t="shared" si="1"/>
        <v>115328.83131974362</v>
      </c>
      <c r="F63" s="15">
        <f t="shared" si="2"/>
        <v>3252.8933768675274</v>
      </c>
      <c r="G63" s="15">
        <f t="shared" si="3"/>
        <v>3065.6936406314999</v>
      </c>
      <c r="H63" s="15">
        <f t="shared" si="4"/>
        <v>490.51098250103996</v>
      </c>
      <c r="I63" s="15">
        <f t="shared" si="5"/>
        <v>6809.0980000000673</v>
      </c>
    </row>
    <row r="64" spans="1:9" x14ac:dyDescent="0.25">
      <c r="A64">
        <v>49</v>
      </c>
      <c r="D64" s="14">
        <f t="shared" si="0"/>
        <v>49</v>
      </c>
      <c r="E64" s="15">
        <f t="shared" si="1"/>
        <v>111978.38535207874</v>
      </c>
      <c r="F64" s="15">
        <f t="shared" si="2"/>
        <v>3350.4459676648858</v>
      </c>
      <c r="G64" s="15">
        <f t="shared" si="3"/>
        <v>2981.5965795992943</v>
      </c>
      <c r="H64" s="15">
        <f t="shared" si="4"/>
        <v>477.05545273588712</v>
      </c>
      <c r="I64" s="15">
        <f t="shared" si="5"/>
        <v>6809.0980000000673</v>
      </c>
    </row>
    <row r="65" spans="1:9" x14ac:dyDescent="0.25">
      <c r="A65">
        <v>50</v>
      </c>
      <c r="D65" s="14">
        <f t="shared" si="0"/>
        <v>50</v>
      </c>
      <c r="E65" s="15">
        <f t="shared" si="1"/>
        <v>108527.46124184804</v>
      </c>
      <c r="F65" s="15">
        <f t="shared" si="2"/>
        <v>3450.9241102306951</v>
      </c>
      <c r="G65" s="15">
        <f t="shared" si="3"/>
        <v>2894.9774911804934</v>
      </c>
      <c r="H65" s="15">
        <f t="shared" si="4"/>
        <v>463.19639858887894</v>
      </c>
      <c r="I65" s="15">
        <f t="shared" si="5"/>
        <v>6809.0980000000673</v>
      </c>
    </row>
    <row r="66" spans="1:9" x14ac:dyDescent="0.25">
      <c r="A66">
        <v>51</v>
      </c>
      <c r="D66" s="14">
        <f t="shared" si="0"/>
        <v>51</v>
      </c>
      <c r="E66" s="15">
        <f t="shared" si="1"/>
        <v>104973.0457014979</v>
      </c>
      <c r="F66" s="15">
        <f t="shared" si="2"/>
        <v>3554.4155403501345</v>
      </c>
      <c r="G66" s="15">
        <f t="shared" si="3"/>
        <v>2805.7607410775281</v>
      </c>
      <c r="H66" s="15">
        <f t="shared" si="4"/>
        <v>448.92171857240453</v>
      </c>
      <c r="I66" s="15">
        <f t="shared" si="5"/>
        <v>6809.0980000000673</v>
      </c>
    </row>
    <row r="67" spans="1:9" x14ac:dyDescent="0.25">
      <c r="A67">
        <v>52</v>
      </c>
      <c r="D67" s="14">
        <f t="shared" si="0"/>
        <v>52</v>
      </c>
      <c r="E67" s="15">
        <f t="shared" si="1"/>
        <v>101312.03507653868</v>
      </c>
      <c r="F67" s="15">
        <f t="shared" si="2"/>
        <v>3661.0106249592268</v>
      </c>
      <c r="G67" s="15">
        <f t="shared" si="3"/>
        <v>2713.8684267593453</v>
      </c>
      <c r="H67" s="15">
        <f t="shared" si="4"/>
        <v>434.21894828149527</v>
      </c>
      <c r="I67" s="15">
        <f t="shared" si="5"/>
        <v>6809.0980000000673</v>
      </c>
    </row>
    <row r="68" spans="1:9" x14ac:dyDescent="0.25">
      <c r="A68">
        <v>53</v>
      </c>
      <c r="D68" s="14">
        <f t="shared" si="0"/>
        <v>53</v>
      </c>
      <c r="E68" s="15">
        <f t="shared" si="1"/>
        <v>97541.232635486987</v>
      </c>
      <c r="F68" s="15">
        <f t="shared" si="2"/>
        <v>3770.8024410516891</v>
      </c>
      <c r="G68" s="15">
        <f t="shared" si="3"/>
        <v>2619.2203094382571</v>
      </c>
      <c r="H68" s="15">
        <f t="shared" si="4"/>
        <v>419.07524951012113</v>
      </c>
      <c r="I68" s="15">
        <f t="shared" si="5"/>
        <v>6809.0980000000673</v>
      </c>
    </row>
    <row r="69" spans="1:9" x14ac:dyDescent="0.25">
      <c r="A69">
        <v>54</v>
      </c>
      <c r="D69" s="14">
        <f t="shared" si="0"/>
        <v>54</v>
      </c>
      <c r="E69" s="15">
        <f t="shared" si="1"/>
        <v>93657.345778534815</v>
      </c>
      <c r="F69" s="15">
        <f t="shared" si="2"/>
        <v>3883.886856952166</v>
      </c>
      <c r="G69" s="15">
        <f t="shared" si="3"/>
        <v>2521.7337440068113</v>
      </c>
      <c r="H69" s="15">
        <f t="shared" si="4"/>
        <v>403.47739904108983</v>
      </c>
      <c r="I69" s="15">
        <f t="shared" si="5"/>
        <v>6809.0980000000673</v>
      </c>
    </row>
    <row r="70" spans="1:9" x14ac:dyDescent="0.25">
      <c r="A70">
        <v>55</v>
      </c>
      <c r="D70" s="14">
        <f t="shared" si="0"/>
        <v>55</v>
      </c>
      <c r="E70" s="15">
        <f t="shared" si="1"/>
        <v>89656.983162508011</v>
      </c>
      <c r="F70" s="15">
        <f t="shared" si="2"/>
        <v>4000.3626160268</v>
      </c>
      <c r="G70" s="15">
        <f t="shared" si="3"/>
        <v>2421.3236068735064</v>
      </c>
      <c r="H70" s="15">
        <f t="shared" si="4"/>
        <v>387.41177709976103</v>
      </c>
      <c r="I70" s="15">
        <f t="shared" si="5"/>
        <v>6809.0980000000673</v>
      </c>
    </row>
    <row r="71" spans="1:9" x14ac:dyDescent="0.25">
      <c r="A71">
        <v>56</v>
      </c>
      <c r="D71" s="14">
        <f t="shared" si="0"/>
        <v>56</v>
      </c>
      <c r="E71" s="15">
        <f t="shared" si="1"/>
        <v>85536.651739603782</v>
      </c>
      <c r="F71" s="15">
        <f t="shared" si="2"/>
        <v>4120.3314229042371</v>
      </c>
      <c r="G71" s="15">
        <f t="shared" si="3"/>
        <v>2317.9022216343365</v>
      </c>
      <c r="H71" s="15">
        <f t="shared" si="4"/>
        <v>370.86435546149386</v>
      </c>
      <c r="I71" s="15">
        <f t="shared" si="5"/>
        <v>6809.0980000000673</v>
      </c>
    </row>
    <row r="72" spans="1:9" x14ac:dyDescent="0.25">
      <c r="A72">
        <v>57</v>
      </c>
      <c r="D72" s="14">
        <f t="shared" si="0"/>
        <v>57</v>
      </c>
      <c r="E72" s="15">
        <f t="shared" si="1"/>
        <v>81292.753707321419</v>
      </c>
      <c r="F72" s="15">
        <f t="shared" si="2"/>
        <v>4243.89803228236</v>
      </c>
      <c r="G72" s="15">
        <f t="shared" si="3"/>
        <v>2211.379282515265</v>
      </c>
      <c r="H72" s="15">
        <f t="shared" si="4"/>
        <v>353.82068520244241</v>
      </c>
      <c r="I72" s="15">
        <f t="shared" si="5"/>
        <v>6809.0980000000673</v>
      </c>
    </row>
    <row r="73" spans="1:9" x14ac:dyDescent="0.25">
      <c r="A73">
        <v>58</v>
      </c>
      <c r="D73" s="14">
        <f t="shared" si="0"/>
        <v>58</v>
      </c>
      <c r="E73" s="15">
        <f t="shared" si="1"/>
        <v>76921.583366923122</v>
      </c>
      <c r="F73" s="15">
        <f t="shared" si="2"/>
        <v>4371.170340398291</v>
      </c>
      <c r="G73" s="15">
        <f t="shared" si="3"/>
        <v>2101.6617755187726</v>
      </c>
      <c r="H73" s="15">
        <f t="shared" si="4"/>
        <v>336.26588408300364</v>
      </c>
      <c r="I73" s="15">
        <f t="shared" si="5"/>
        <v>6809.0980000000673</v>
      </c>
    </row>
    <row r="74" spans="1:9" x14ac:dyDescent="0.25">
      <c r="A74">
        <v>59</v>
      </c>
      <c r="D74" s="14">
        <f t="shared" si="0"/>
        <v>59</v>
      </c>
      <c r="E74" s="15">
        <f t="shared" si="1"/>
        <v>72419.323887681589</v>
      </c>
      <c r="F74" s="15">
        <f t="shared" si="2"/>
        <v>4502.2594792415257</v>
      </c>
      <c r="G74" s="15">
        <f t="shared" si="3"/>
        <v>1988.6538972056394</v>
      </c>
      <c r="H74" s="15">
        <f t="shared" si="4"/>
        <v>318.18462355290234</v>
      </c>
      <c r="I74" s="15">
        <f t="shared" si="5"/>
        <v>6809.0980000000673</v>
      </c>
    </row>
    <row r="75" spans="1:9" x14ac:dyDescent="0.25">
      <c r="A75">
        <v>60</v>
      </c>
      <c r="D75" s="14">
        <f t="shared" si="0"/>
        <v>60</v>
      </c>
      <c r="E75" s="15">
        <f t="shared" si="1"/>
        <v>67782.043974089116</v>
      </c>
      <c r="F75" s="15">
        <f t="shared" si="2"/>
        <v>4637.2799135924743</v>
      </c>
      <c r="G75" s="15">
        <f t="shared" si="3"/>
        <v>1872.2569710410285</v>
      </c>
      <c r="H75" s="15">
        <f t="shared" si="4"/>
        <v>299.56111536656454</v>
      </c>
      <c r="I75" s="15">
        <f t="shared" si="5"/>
        <v>6809.0980000000673</v>
      </c>
    </row>
    <row r="76" spans="1:9" x14ac:dyDescent="0.25">
      <c r="A76">
        <v>61</v>
      </c>
      <c r="D76" s="14">
        <f t="shared" si="0"/>
        <v>61</v>
      </c>
      <c r="E76" s="15">
        <f t="shared" si="1"/>
        <v>63005.694433117977</v>
      </c>
      <c r="F76" s="15">
        <f t="shared" si="2"/>
        <v>4776.3495409711395</v>
      </c>
      <c r="G76" s="15">
        <f t="shared" si="3"/>
        <v>1752.3693612318341</v>
      </c>
      <c r="H76" s="15">
        <f t="shared" si="4"/>
        <v>280.37909779709344</v>
      </c>
      <c r="I76" s="15">
        <f t="shared" si="5"/>
        <v>6809.0980000000673</v>
      </c>
    </row>
    <row r="77" spans="1:9" x14ac:dyDescent="0.25">
      <c r="A77">
        <v>62</v>
      </c>
      <c r="D77" s="14">
        <f t="shared" si="0"/>
        <v>62</v>
      </c>
      <c r="E77" s="15">
        <f t="shared" si="1"/>
        <v>58086.104638534773</v>
      </c>
      <c r="F77" s="15">
        <f t="shared" si="2"/>
        <v>4919.5897945832039</v>
      </c>
      <c r="G77" s="15">
        <f t="shared" si="3"/>
        <v>1628.8863839800547</v>
      </c>
      <c r="H77" s="15">
        <f t="shared" si="4"/>
        <v>260.62182143680877</v>
      </c>
      <c r="I77" s="15">
        <f t="shared" si="5"/>
        <v>6809.0980000000673</v>
      </c>
    </row>
    <row r="78" spans="1:9" x14ac:dyDescent="0.25">
      <c r="A78">
        <v>63</v>
      </c>
      <c r="D78" s="14">
        <f t="shared" si="0"/>
        <v>63</v>
      </c>
      <c r="E78" s="15">
        <f t="shared" si="1"/>
        <v>53018.978889181359</v>
      </c>
      <c r="F78" s="15">
        <f t="shared" si="2"/>
        <v>5067.1257493534122</v>
      </c>
      <c r="G78" s="15">
        <f t="shared" si="3"/>
        <v>1501.7002160747031</v>
      </c>
      <c r="H78" s="15">
        <f t="shared" si="4"/>
        <v>240.2720345719525</v>
      </c>
      <c r="I78" s="15">
        <f t="shared" si="5"/>
        <v>6809.0980000000673</v>
      </c>
    </row>
    <row r="79" spans="1:9" x14ac:dyDescent="0.25">
      <c r="A79">
        <v>64</v>
      </c>
      <c r="D79" s="14">
        <f t="shared" si="0"/>
        <v>64</v>
      </c>
      <c r="E79" s="15">
        <f t="shared" si="1"/>
        <v>47799.892658042518</v>
      </c>
      <c r="F79" s="15">
        <f t="shared" si="2"/>
        <v>5219.0862311388446</v>
      </c>
      <c r="G79" s="15">
        <f t="shared" si="3"/>
        <v>1370.6998007424338</v>
      </c>
      <c r="H79" s="15">
        <f t="shared" si="4"/>
        <v>219.31196811878942</v>
      </c>
      <c r="I79" s="15">
        <f t="shared" si="5"/>
        <v>6809.0980000000673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42424.288728825079</v>
      </c>
      <c r="F80" s="15">
        <f t="shared" si="2"/>
        <v>5375.6039292174391</v>
      </c>
      <c r="G80" s="15">
        <f t="shared" si="3"/>
        <v>1235.770750674679</v>
      </c>
      <c r="H80" s="15">
        <f t="shared" si="4"/>
        <v>197.72332010794864</v>
      </c>
      <c r="I80" s="15">
        <f t="shared" si="5"/>
        <v>6809.0980000000673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36887.473216675091</v>
      </c>
      <c r="F81" s="15">
        <f t="shared" ref="F81:F135" si="8">IF(D81&lt;=$E$7,IF(D81=0,0,I81-SUM(G81:H81)),"")</f>
        <v>5536.8155121499894</v>
      </c>
      <c r="G81" s="15">
        <f t="shared" ref="G81:G135" si="9">IF(D81&lt;=$E$7,IFERROR(E80*$J$6/2,""),"")</f>
        <v>1096.7952481466189</v>
      </c>
      <c r="H81" s="15">
        <f t="shared" ref="H81:H135" si="10">IFERROR(G81*16%,"")</f>
        <v>175.48723970345901</v>
      </c>
      <c r="I81" s="15">
        <f t="shared" ref="I81:I135" si="11">IF(D81&lt;=$E$7,$E$8,"")</f>
        <v>6809.0980000000673</v>
      </c>
    </row>
    <row r="82" spans="1:9" x14ac:dyDescent="0.25">
      <c r="A82">
        <v>67</v>
      </c>
      <c r="D82" s="14">
        <f t="shared" si="6"/>
        <v>67</v>
      </c>
      <c r="E82" s="15">
        <f t="shared" si="7"/>
        <v>31184.61146955832</v>
      </c>
      <c r="F82" s="15">
        <f t="shared" si="8"/>
        <v>5702.8617471167718</v>
      </c>
      <c r="G82" s="15">
        <f t="shared" si="9"/>
        <v>953.65194214077223</v>
      </c>
      <c r="H82" s="15">
        <f t="shared" si="10"/>
        <v>152.58431074252357</v>
      </c>
      <c r="I82" s="15">
        <f t="shared" si="11"/>
        <v>6809.0980000000673</v>
      </c>
    </row>
    <row r="83" spans="1:9" x14ac:dyDescent="0.25">
      <c r="A83">
        <v>68</v>
      </c>
      <c r="D83" s="14">
        <f t="shared" si="6"/>
        <v>68</v>
      </c>
      <c r="E83" s="15">
        <f t="shared" si="7"/>
        <v>25310.72384672529</v>
      </c>
      <c r="F83" s="15">
        <f t="shared" si="8"/>
        <v>5873.8876228330319</v>
      </c>
      <c r="G83" s="15">
        <f t="shared" si="9"/>
        <v>806.21584238537571</v>
      </c>
      <c r="H83" s="15">
        <f t="shared" si="10"/>
        <v>128.99453478166012</v>
      </c>
      <c r="I83" s="15">
        <f t="shared" si="11"/>
        <v>6809.0980000000673</v>
      </c>
    </row>
    <row r="84" spans="1:9" x14ac:dyDescent="0.25">
      <c r="A84">
        <v>69</v>
      </c>
      <c r="D84" s="14">
        <f t="shared" si="6"/>
        <v>69</v>
      </c>
      <c r="E84" s="15">
        <f t="shared" si="7"/>
        <v>19260.681370574657</v>
      </c>
      <c r="F84" s="15">
        <f t="shared" si="8"/>
        <v>6050.0424761506338</v>
      </c>
      <c r="G84" s="15">
        <f t="shared" si="9"/>
        <v>654.35821021502898</v>
      </c>
      <c r="H84" s="15">
        <f t="shared" si="10"/>
        <v>104.69731363440464</v>
      </c>
      <c r="I84" s="15">
        <f t="shared" si="11"/>
        <v>6809.0980000000673</v>
      </c>
    </row>
    <row r="85" spans="1:9" x14ac:dyDescent="0.25">
      <c r="A85">
        <v>70</v>
      </c>
      <c r="D85" s="14">
        <f t="shared" si="6"/>
        <v>70</v>
      </c>
      <c r="E85" s="15">
        <f t="shared" si="7"/>
        <v>13029.201248118226</v>
      </c>
      <c r="F85" s="15">
        <f t="shared" si="8"/>
        <v>6231.4801224564308</v>
      </c>
      <c r="G85" s="15">
        <f t="shared" si="9"/>
        <v>497.94644615830754</v>
      </c>
      <c r="H85" s="15">
        <f t="shared" si="10"/>
        <v>79.671431385329214</v>
      </c>
      <c r="I85" s="15">
        <f t="shared" si="11"/>
        <v>6809.0980000000673</v>
      </c>
    </row>
    <row r="86" spans="1:9" x14ac:dyDescent="0.25">
      <c r="A86">
        <v>71</v>
      </c>
      <c r="D86" s="14">
        <f t="shared" si="6"/>
        <v>71</v>
      </c>
      <c r="E86" s="15">
        <f t="shared" si="7"/>
        <v>6610.8422581370141</v>
      </c>
      <c r="F86" s="15">
        <f t="shared" si="8"/>
        <v>6418.3589899812123</v>
      </c>
      <c r="G86" s="15">
        <f t="shared" si="9"/>
        <v>336.84397415418567</v>
      </c>
      <c r="H86" s="15">
        <f t="shared" si="10"/>
        <v>53.895035864669708</v>
      </c>
      <c r="I86" s="15">
        <f t="shared" si="11"/>
        <v>6809.0980000000673</v>
      </c>
    </row>
    <row r="87" spans="1:9" x14ac:dyDescent="0.25">
      <c r="A87">
        <v>72</v>
      </c>
      <c r="D87" s="14">
        <f t="shared" si="6"/>
        <v>72</v>
      </c>
      <c r="E87" s="15">
        <f t="shared" si="7"/>
        <v>5.0476955948397517E-10</v>
      </c>
      <c r="F87" s="15">
        <f t="shared" si="8"/>
        <v>6610.8422581365094</v>
      </c>
      <c r="G87" s="15">
        <f t="shared" si="9"/>
        <v>170.91012229617047</v>
      </c>
      <c r="H87" s="15">
        <f t="shared" si="10"/>
        <v>27.345619567387274</v>
      </c>
      <c r="I87" s="15">
        <f t="shared" si="11"/>
        <v>6809.0980000000673</v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si="6"/>
        <v/>
      </c>
      <c r="E112" s="15" t="str">
        <f t="shared" si="7"/>
        <v/>
      </c>
      <c r="F112" s="15" t="str">
        <f t="shared" si="8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6"/>
        <v/>
      </c>
      <c r="E113" s="15" t="str">
        <f t="shared" si="7"/>
        <v/>
      </c>
      <c r="F113" s="15" t="str">
        <f t="shared" si="8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6"/>
        <v/>
      </c>
      <c r="E114" s="15" t="str">
        <f t="shared" si="7"/>
        <v/>
      </c>
      <c r="F114" s="15" t="str">
        <f t="shared" si="8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6"/>
        <v/>
      </c>
      <c r="E115" s="15" t="str">
        <f t="shared" si="7"/>
        <v/>
      </c>
      <c r="F115" s="15" t="str">
        <f t="shared" si="8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6"/>
        <v/>
      </c>
      <c r="E116" s="15" t="str">
        <f t="shared" si="7"/>
        <v/>
      </c>
      <c r="F116" s="15" t="str">
        <f t="shared" si="8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6"/>
        <v/>
      </c>
      <c r="E117" s="15" t="str">
        <f t="shared" si="7"/>
        <v/>
      </c>
      <c r="F117" s="15" t="str">
        <f t="shared" si="8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6"/>
        <v/>
      </c>
      <c r="E118" s="15" t="str">
        <f t="shared" si="7"/>
        <v/>
      </c>
      <c r="F118" s="15" t="str">
        <f t="shared" si="8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6"/>
        <v/>
      </c>
      <c r="E119" s="15" t="str">
        <f t="shared" si="7"/>
        <v/>
      </c>
      <c r="F119" s="15" t="str">
        <f t="shared" si="8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6"/>
        <v/>
      </c>
      <c r="E120" s="15" t="str">
        <f t="shared" si="7"/>
        <v/>
      </c>
      <c r="F120" s="15" t="str">
        <f t="shared" si="8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6"/>
        <v/>
      </c>
      <c r="E121" s="15" t="str">
        <f t="shared" si="7"/>
        <v/>
      </c>
      <c r="F121" s="15" t="str">
        <f t="shared" si="8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6"/>
        <v/>
      </c>
      <c r="E122" s="15" t="str">
        <f t="shared" si="7"/>
        <v/>
      </c>
      <c r="F122" s="15" t="str">
        <f t="shared" si="8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6"/>
        <v/>
      </c>
      <c r="E123" s="15" t="str">
        <f t="shared" si="7"/>
        <v/>
      </c>
      <c r="F123" s="15" t="str">
        <f t="shared" si="8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6"/>
        <v/>
      </c>
      <c r="E124" s="15" t="str">
        <f t="shared" si="7"/>
        <v/>
      </c>
      <c r="F124" s="15" t="str">
        <f t="shared" si="8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6"/>
        <v/>
      </c>
      <c r="E125" s="15" t="str">
        <f t="shared" si="7"/>
        <v/>
      </c>
      <c r="F125" s="15" t="str">
        <f t="shared" si="8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6"/>
        <v/>
      </c>
      <c r="E126" s="15" t="str">
        <f t="shared" si="7"/>
        <v/>
      </c>
      <c r="F126" s="15" t="str">
        <f t="shared" si="8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6"/>
        <v/>
      </c>
      <c r="E127" s="15" t="str">
        <f t="shared" si="7"/>
        <v/>
      </c>
      <c r="F127" s="15" t="str">
        <f t="shared" si="8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6"/>
        <v/>
      </c>
      <c r="E128" s="15" t="str">
        <f t="shared" si="7"/>
        <v/>
      </c>
      <c r="F128" s="15" t="str">
        <f t="shared" si="8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6"/>
        <v/>
      </c>
      <c r="E129" s="15" t="str">
        <f t="shared" si="7"/>
        <v/>
      </c>
      <c r="F129" s="15" t="str">
        <f t="shared" si="8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6"/>
        <v/>
      </c>
      <c r="E130" s="15" t="str">
        <f t="shared" si="7"/>
        <v/>
      </c>
      <c r="F130" s="15" t="str">
        <f t="shared" si="8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6"/>
        <v/>
      </c>
      <c r="E131" s="15" t="str">
        <f t="shared" si="7"/>
        <v/>
      </c>
      <c r="F131" s="15" t="str">
        <f t="shared" si="8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6"/>
        <v/>
      </c>
      <c r="E132" s="15" t="str">
        <f t="shared" si="7"/>
        <v/>
      </c>
      <c r="F132" s="15" t="str">
        <f t="shared" si="8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6"/>
        <v/>
      </c>
      <c r="E133" s="15" t="str">
        <f t="shared" si="7"/>
        <v/>
      </c>
      <c r="F133" s="15" t="str">
        <f t="shared" si="8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6"/>
        <v/>
      </c>
      <c r="E134" s="15" t="str">
        <f t="shared" si="7"/>
        <v/>
      </c>
      <c r="F134" s="15" t="str">
        <f t="shared" si="8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6"/>
        <v/>
      </c>
      <c r="E135" s="15" t="str">
        <f t="shared" si="7"/>
        <v/>
      </c>
      <c r="F135" s="15" t="str">
        <f t="shared" si="8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7">
      <formula1>$XFC$2:$XFC$10</formula1>
    </dataValidation>
    <dataValidation type="list" allowBlank="1" showInputMessage="1" showErrorMessage="1" sqref="E5">
      <formula1>"SNTE 18 MICH"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3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24</v>
      </c>
      <c r="XFD2" s="23">
        <v>5.0024993962575121E-2</v>
      </c>
    </row>
    <row r="3" spans="1:14 16383:16384" x14ac:dyDescent="0.25">
      <c r="XFC3" s="24">
        <v>36</v>
      </c>
      <c r="XFD3" s="23">
        <v>5.0024991012291097E-2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5.0025004242522486E-2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60</v>
      </c>
      <c r="XFD5" s="23">
        <v>5.0024999827373177E-2</v>
      </c>
    </row>
    <row r="6" spans="1:14 16383:16384" x14ac:dyDescent="0.25">
      <c r="C6" s="25" t="s">
        <v>18</v>
      </c>
      <c r="D6" s="25"/>
      <c r="E6" s="22">
        <v>150000</v>
      </c>
      <c r="F6" s="1"/>
      <c r="G6" s="1"/>
      <c r="H6" s="28" t="s">
        <v>17</v>
      </c>
      <c r="I6" s="28"/>
      <c r="J6" s="9">
        <f>J7/1.16</f>
        <v>4.3124994795323383E-2</v>
      </c>
      <c r="XFC6" s="24">
        <v>72</v>
      </c>
      <c r="XFD6" s="23">
        <v>5.0025010376779311E-2</v>
      </c>
    </row>
    <row r="7" spans="1:14 16383:16384" x14ac:dyDescent="0.25">
      <c r="C7" s="25" t="s">
        <v>10</v>
      </c>
      <c r="D7" s="25"/>
      <c r="E7" s="2">
        <v>24</v>
      </c>
      <c r="F7" s="1" t="s">
        <v>23</v>
      </c>
      <c r="G7" s="1"/>
      <c r="H7" s="28" t="s">
        <v>16</v>
      </c>
      <c r="I7" s="28"/>
      <c r="J7" s="9">
        <f>VLOOKUP(E7,$XFC$1:$XFD$10,2,0)</f>
        <v>5.0024993962575121E-2</v>
      </c>
      <c r="XFC7" s="24">
        <v>84</v>
      </c>
      <c r="XFD7" s="23">
        <v>5.0025007642930518E-2</v>
      </c>
    </row>
    <row r="8" spans="1:14 16383:16384" x14ac:dyDescent="0.25">
      <c r="C8" s="25" t="s">
        <v>11</v>
      </c>
      <c r="D8" s="25"/>
      <c r="E8" s="3">
        <f>-PMT(J7/2,E7,E6,0,0)</f>
        <v>8388.0810000000256</v>
      </c>
      <c r="F8" s="1"/>
      <c r="G8" s="1"/>
      <c r="H8" s="1"/>
      <c r="I8" s="1"/>
      <c r="J8" s="1"/>
      <c r="XFC8" s="24">
        <v>96</v>
      </c>
      <c r="XFD8" s="23">
        <v>5.0025002714656285E-2</v>
      </c>
    </row>
    <row r="9" spans="1:14 16383:16384" ht="15" customHeight="1" x14ac:dyDescent="0.25">
      <c r="C9" s="25" t="s">
        <v>12</v>
      </c>
      <c r="D9" s="25"/>
      <c r="E9" s="3">
        <f>E7*E8</f>
        <v>201313.9440000006</v>
      </c>
      <c r="F9" s="1"/>
      <c r="G9" s="1"/>
      <c r="H9" s="26" t="s">
        <v>19</v>
      </c>
      <c r="I9" s="26"/>
      <c r="J9" s="11">
        <f>+((G13+H13)/F13)/(E7/2)</f>
        <v>2.8507746666667024E-2</v>
      </c>
      <c r="K9" s="16"/>
      <c r="XFC9" s="24">
        <v>108</v>
      </c>
      <c r="XFD9" s="23">
        <v>5.0025004410917423E-2</v>
      </c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>
        <v>120</v>
      </c>
      <c r="XFD10" s="23">
        <v>5.0024992906020999E-2</v>
      </c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149999.99999999997</v>
      </c>
      <c r="G13" s="6">
        <f>SUM(G15:G175)</f>
        <v>44236.158620690192</v>
      </c>
      <c r="H13" s="6">
        <f>SUM(H15:H175)</f>
        <v>7077.7853793104332</v>
      </c>
      <c r="I13" s="6">
        <f>SUM(I15:I175)</f>
        <v>201313.94400000066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145363.79354719311</v>
      </c>
      <c r="F16" s="15">
        <f>IF(D16&lt;=$E$7,IF(D16=0,0,I16-SUM(G16:H16)),"")</f>
        <v>4636.2064528068913</v>
      </c>
      <c r="G16" s="15">
        <f>IF(D16&lt;=$E$7,IFERROR(E15*$J$6/2,""),"")</f>
        <v>3234.3746096492537</v>
      </c>
      <c r="H16" s="15">
        <f>IFERROR(G16*16%,"")</f>
        <v>517.49993754388061</v>
      </c>
      <c r="I16" s="15">
        <f>IF(D16&lt;=$E$7,$E$8,"")</f>
        <v>8388.0810000000256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140611.62399448076</v>
      </c>
      <c r="F17" s="15">
        <f t="shared" ref="F17:F80" si="2">IF(D17&lt;=$E$7,IF(D17=0,0,I17-SUM(G17:H17)),"")</f>
        <v>4752.1695527123493</v>
      </c>
      <c r="G17" s="15">
        <f t="shared" ref="G17:G80" si="3">IF(D17&lt;=$E$7,IFERROR(E16*$J$6/2,""),"")</f>
        <v>3134.4064200755829</v>
      </c>
      <c r="H17" s="15">
        <f t="shared" ref="H17:H80" si="4">IFERROR(G17*16%,"")</f>
        <v>501.5050272120933</v>
      </c>
      <c r="I17" s="15">
        <f t="shared" ref="I17:I80" si="5">IF(D17&lt;=$E$7,$E$8,"")</f>
        <v>8388.0810000000256</v>
      </c>
    </row>
    <row r="18" spans="1:9" x14ac:dyDescent="0.25">
      <c r="A18">
        <v>3</v>
      </c>
      <c r="D18" s="14">
        <f t="shared" si="0"/>
        <v>3</v>
      </c>
      <c r="E18" s="15">
        <f t="shared" si="1"/>
        <v>135740.59081517663</v>
      </c>
      <c r="F18" s="15">
        <f t="shared" si="2"/>
        <v>4871.0331793041332</v>
      </c>
      <c r="G18" s="15">
        <f t="shared" si="3"/>
        <v>3031.9377764619758</v>
      </c>
      <c r="H18" s="15">
        <f t="shared" si="4"/>
        <v>485.11004423391614</v>
      </c>
      <c r="I18" s="15">
        <f t="shared" si="5"/>
        <v>8388.0810000000256</v>
      </c>
    </row>
    <row r="19" spans="1:9" x14ac:dyDescent="0.25">
      <c r="A19">
        <v>4</v>
      </c>
      <c r="D19" s="14">
        <f t="shared" si="0"/>
        <v>4</v>
      </c>
      <c r="E19" s="15">
        <f t="shared" si="1"/>
        <v>130747.7209331794</v>
      </c>
      <c r="F19" s="15">
        <f t="shared" si="2"/>
        <v>4992.8698819972306</v>
      </c>
      <c r="G19" s="15">
        <f t="shared" si="3"/>
        <v>2926.9061362093066</v>
      </c>
      <c r="H19" s="15">
        <f t="shared" si="4"/>
        <v>468.30498179348905</v>
      </c>
      <c r="I19" s="15">
        <f t="shared" si="5"/>
        <v>8388.0810000000256</v>
      </c>
    </row>
    <row r="20" spans="1:9" x14ac:dyDescent="0.25">
      <c r="A20">
        <v>5</v>
      </c>
      <c r="D20" s="14">
        <f t="shared" si="0"/>
        <v>5</v>
      </c>
      <c r="E20" s="15">
        <f t="shared" si="1"/>
        <v>125629.96690833075</v>
      </c>
      <c r="F20" s="15">
        <f t="shared" si="2"/>
        <v>5117.7540248486475</v>
      </c>
      <c r="G20" s="15">
        <f t="shared" si="3"/>
        <v>2819.247392371878</v>
      </c>
      <c r="H20" s="15">
        <f t="shared" si="4"/>
        <v>451.07958277950047</v>
      </c>
      <c r="I20" s="15">
        <f t="shared" si="5"/>
        <v>8388.0810000000256</v>
      </c>
    </row>
    <row r="21" spans="1:9" x14ac:dyDescent="0.25">
      <c r="A21">
        <v>6</v>
      </c>
      <c r="D21" s="14">
        <f t="shared" si="0"/>
        <v>6</v>
      </c>
      <c r="E21" s="15">
        <f t="shared" si="1"/>
        <v>120384.20507638461</v>
      </c>
      <c r="F21" s="15">
        <f t="shared" si="2"/>
        <v>5245.7618319461462</v>
      </c>
      <c r="G21" s="15">
        <f t="shared" si="3"/>
        <v>2708.8958345292062</v>
      </c>
      <c r="H21" s="15">
        <f t="shared" si="4"/>
        <v>433.42333352467301</v>
      </c>
      <c r="I21" s="15">
        <f t="shared" si="5"/>
        <v>8388.0810000000256</v>
      </c>
    </row>
    <row r="22" spans="1:9" x14ac:dyDescent="0.25">
      <c r="A22">
        <v>7</v>
      </c>
      <c r="D22" s="14">
        <f t="shared" si="0"/>
        <v>7</v>
      </c>
      <c r="E22" s="15">
        <f t="shared" si="1"/>
        <v>115007.23364245235</v>
      </c>
      <c r="F22" s="15">
        <f t="shared" si="2"/>
        <v>5376.9714339322527</v>
      </c>
      <c r="G22" s="15">
        <f t="shared" si="3"/>
        <v>2595.7841086791145</v>
      </c>
      <c r="H22" s="15">
        <f t="shared" si="4"/>
        <v>415.32545738865832</v>
      </c>
      <c r="I22" s="15">
        <f t="shared" si="5"/>
        <v>8388.0810000000256</v>
      </c>
    </row>
    <row r="23" spans="1:9" x14ac:dyDescent="0.25">
      <c r="A23">
        <v>8</v>
      </c>
      <c r="D23" s="14">
        <f t="shared" si="0"/>
        <v>8</v>
      </c>
      <c r="E23" s="15">
        <f t="shared" si="1"/>
        <v>109495.7707267604</v>
      </c>
      <c r="F23" s="15">
        <f t="shared" si="2"/>
        <v>5511.4629156919527</v>
      </c>
      <c r="G23" s="15">
        <f t="shared" si="3"/>
        <v>2479.8431761276488</v>
      </c>
      <c r="H23" s="15">
        <f t="shared" si="4"/>
        <v>396.77490818042384</v>
      </c>
      <c r="I23" s="15">
        <f t="shared" si="5"/>
        <v>8388.0810000000256</v>
      </c>
    </row>
    <row r="24" spans="1:9" x14ac:dyDescent="0.25">
      <c r="A24">
        <v>9</v>
      </c>
      <c r="D24" s="14">
        <f t="shared" si="0"/>
        <v>9</v>
      </c>
      <c r="E24" s="15">
        <f t="shared" si="1"/>
        <v>103846.45236152722</v>
      </c>
      <c r="F24" s="15">
        <f t="shared" si="2"/>
        <v>5649.3183652331754</v>
      </c>
      <c r="G24" s="15">
        <f t="shared" si="3"/>
        <v>2361.0022713507324</v>
      </c>
      <c r="H24" s="15">
        <f t="shared" si="4"/>
        <v>377.76036341611717</v>
      </c>
      <c r="I24" s="15">
        <f t="shared" si="5"/>
        <v>8388.0810000000256</v>
      </c>
    </row>
    <row r="25" spans="1:9" x14ac:dyDescent="0.25">
      <c r="A25">
        <v>10</v>
      </c>
      <c r="D25" s="14">
        <f t="shared" si="0"/>
        <v>10</v>
      </c>
      <c r="E25" s="15">
        <f t="shared" si="1"/>
        <v>98055.830437737313</v>
      </c>
      <c r="F25" s="15">
        <f t="shared" si="2"/>
        <v>5790.6219237899031</v>
      </c>
      <c r="G25" s="15">
        <f t="shared" si="3"/>
        <v>2239.1888588018296</v>
      </c>
      <c r="H25" s="15">
        <f t="shared" si="4"/>
        <v>358.27021740829275</v>
      </c>
      <c r="I25" s="15">
        <f t="shared" si="5"/>
        <v>8388.0810000000256</v>
      </c>
    </row>
    <row r="26" spans="1:9" x14ac:dyDescent="0.25">
      <c r="A26">
        <v>11</v>
      </c>
      <c r="D26" s="14">
        <f t="shared" si="0"/>
        <v>11</v>
      </c>
      <c r="E26" s="15">
        <f t="shared" si="1"/>
        <v>92120.370600558832</v>
      </c>
      <c r="F26" s="15">
        <f t="shared" si="2"/>
        <v>5935.4598371784759</v>
      </c>
      <c r="G26" s="15">
        <f t="shared" si="3"/>
        <v>2114.3285886392669</v>
      </c>
      <c r="H26" s="15">
        <f t="shared" si="4"/>
        <v>338.29257418228269</v>
      </c>
      <c r="I26" s="15">
        <f t="shared" si="5"/>
        <v>8388.0810000000256</v>
      </c>
    </row>
    <row r="27" spans="1:9" x14ac:dyDescent="0.25">
      <c r="A27">
        <v>12</v>
      </c>
      <c r="D27" s="14">
        <f t="shared" si="0"/>
        <v>12</v>
      </c>
      <c r="E27" s="15">
        <f t="shared" si="1"/>
        <v>86036.450092120373</v>
      </c>
      <c r="F27" s="15">
        <f t="shared" si="2"/>
        <v>6083.9205084384557</v>
      </c>
      <c r="G27" s="15">
        <f t="shared" si="3"/>
        <v>1986.3452513461805</v>
      </c>
      <c r="H27" s="15">
        <f t="shared" si="4"/>
        <v>317.81524021538888</v>
      </c>
      <c r="I27" s="15">
        <f t="shared" si="5"/>
        <v>8388.0810000000256</v>
      </c>
    </row>
    <row r="28" spans="1:9" x14ac:dyDescent="0.25">
      <c r="A28">
        <v>13</v>
      </c>
      <c r="D28" s="14">
        <f t="shared" si="0"/>
        <v>13</v>
      </c>
      <c r="E28" s="15">
        <f t="shared" si="1"/>
        <v>79800.355540330202</v>
      </c>
      <c r="F28" s="15">
        <f t="shared" si="2"/>
        <v>6236.0945517901673</v>
      </c>
      <c r="G28" s="15">
        <f t="shared" si="3"/>
        <v>1855.1607312153956</v>
      </c>
      <c r="H28" s="15">
        <f t="shared" si="4"/>
        <v>296.82571699446328</v>
      </c>
      <c r="I28" s="15">
        <f t="shared" si="5"/>
        <v>8388.0810000000256</v>
      </c>
    </row>
    <row r="29" spans="1:9" x14ac:dyDescent="0.25">
      <c r="A29">
        <v>14</v>
      </c>
      <c r="D29" s="14">
        <f t="shared" si="0"/>
        <v>14</v>
      </c>
      <c r="E29" s="15">
        <f t="shared" si="1"/>
        <v>73408.280692388362</v>
      </c>
      <c r="F29" s="15">
        <f t="shared" si="2"/>
        <v>6392.0748479418426</v>
      </c>
      <c r="G29" s="15">
        <f t="shared" si="3"/>
        <v>1720.6949586708477</v>
      </c>
      <c r="H29" s="15">
        <f t="shared" si="4"/>
        <v>275.31119338733561</v>
      </c>
      <c r="I29" s="15">
        <f t="shared" si="5"/>
        <v>8388.0810000000256</v>
      </c>
    </row>
    <row r="30" spans="1:9" x14ac:dyDescent="0.25">
      <c r="A30">
        <v>15</v>
      </c>
      <c r="D30" s="14">
        <f t="shared" si="0"/>
        <v>15</v>
      </c>
      <c r="E30" s="15">
        <f t="shared" si="1"/>
        <v>66856.324091608214</v>
      </c>
      <c r="F30" s="15">
        <f t="shared" si="2"/>
        <v>6551.9566007801513</v>
      </c>
      <c r="G30" s="15">
        <f t="shared" si="3"/>
        <v>1582.8658613964431</v>
      </c>
      <c r="H30" s="15">
        <f t="shared" si="4"/>
        <v>253.25853782343088</v>
      </c>
      <c r="I30" s="15">
        <f t="shared" si="5"/>
        <v>8388.0810000000256</v>
      </c>
    </row>
    <row r="31" spans="1:9" x14ac:dyDescent="0.25">
      <c r="A31">
        <v>16</v>
      </c>
      <c r="D31" s="14">
        <f t="shared" si="0"/>
        <v>16</v>
      </c>
      <c r="E31" s="15">
        <f t="shared" si="1"/>
        <v>60140.486696129519</v>
      </c>
      <c r="F31" s="15">
        <f t="shared" si="2"/>
        <v>6715.8373954786921</v>
      </c>
      <c r="G31" s="15">
        <f t="shared" si="3"/>
        <v>1441.5893142425289</v>
      </c>
      <c r="H31" s="15">
        <f t="shared" si="4"/>
        <v>230.65429027880464</v>
      </c>
      <c r="I31" s="15">
        <f t="shared" si="5"/>
        <v>8388.0810000000256</v>
      </c>
    </row>
    <row r="32" spans="1:9" x14ac:dyDescent="0.25">
      <c r="A32">
        <v>17</v>
      </c>
      <c r="D32" s="14">
        <f t="shared" si="0"/>
        <v>17</v>
      </c>
      <c r="E32" s="15">
        <f t="shared" si="1"/>
        <v>53256.669438069599</v>
      </c>
      <c r="F32" s="15">
        <f t="shared" si="2"/>
        <v>6883.8172580599212</v>
      </c>
      <c r="G32" s="15">
        <f t="shared" si="3"/>
        <v>1296.7790878794003</v>
      </c>
      <c r="H32" s="15">
        <f t="shared" si="4"/>
        <v>207.48465406070406</v>
      </c>
      <c r="I32" s="15">
        <f t="shared" si="5"/>
        <v>8388.0810000000256</v>
      </c>
    </row>
    <row r="33" spans="1:9" x14ac:dyDescent="0.25">
      <c r="A33">
        <v>18</v>
      </c>
      <c r="D33" s="14">
        <f t="shared" si="0"/>
        <v>18</v>
      </c>
      <c r="E33" s="15">
        <f t="shared" si="1"/>
        <v>46200.670721622722</v>
      </c>
      <c r="F33" s="15">
        <f t="shared" si="2"/>
        <v>7055.9987164468803</v>
      </c>
      <c r="G33" s="15">
        <f t="shared" si="3"/>
        <v>1148.3467961665046</v>
      </c>
      <c r="H33" s="15">
        <f t="shared" si="4"/>
        <v>183.73548738664076</v>
      </c>
      <c r="I33" s="15">
        <f t="shared" si="5"/>
        <v>8388.0810000000256</v>
      </c>
    </row>
    <row r="34" spans="1:9" x14ac:dyDescent="0.25">
      <c r="A34">
        <v>19</v>
      </c>
      <c r="D34" s="14">
        <f t="shared" si="0"/>
        <v>19</v>
      </c>
      <c r="E34" s="15">
        <f t="shared" si="1"/>
        <v>38968.183858580742</v>
      </c>
      <c r="F34" s="15">
        <f t="shared" si="2"/>
        <v>7232.4868630419769</v>
      </c>
      <c r="G34" s="15">
        <f t="shared" si="3"/>
        <v>996.20184220521469</v>
      </c>
      <c r="H34" s="15">
        <f t="shared" si="4"/>
        <v>159.39229475283435</v>
      </c>
      <c r="I34" s="15">
        <f t="shared" si="5"/>
        <v>8388.0810000000256</v>
      </c>
    </row>
    <row r="35" spans="1:9" x14ac:dyDescent="0.25">
      <c r="A35">
        <v>20</v>
      </c>
      <c r="D35" s="14">
        <f t="shared" si="0"/>
        <v>20</v>
      </c>
      <c r="E35" s="15">
        <f t="shared" si="1"/>
        <v>31554.794439709724</v>
      </c>
      <c r="F35" s="15">
        <f t="shared" si="2"/>
        <v>7413.3894188710165</v>
      </c>
      <c r="G35" s="15">
        <f t="shared" si="3"/>
        <v>840.25136304224964</v>
      </c>
      <c r="H35" s="15">
        <f t="shared" si="4"/>
        <v>134.44021808675996</v>
      </c>
      <c r="I35" s="15">
        <f t="shared" si="5"/>
        <v>8388.0810000000256</v>
      </c>
    </row>
    <row r="36" spans="1:9" x14ac:dyDescent="0.25">
      <c r="A36">
        <v>21</v>
      </c>
      <c r="D36" s="14">
        <f t="shared" si="0"/>
        <v>21</v>
      </c>
      <c r="E36" s="15">
        <f t="shared" si="1"/>
        <v>23955.977640378085</v>
      </c>
      <c r="F36" s="15">
        <f t="shared" si="2"/>
        <v>7598.8167993316365</v>
      </c>
      <c r="G36" s="15">
        <f t="shared" si="3"/>
        <v>680.40017298999055</v>
      </c>
      <c r="H36" s="15">
        <f t="shared" si="4"/>
        <v>108.86402767839849</v>
      </c>
      <c r="I36" s="15">
        <f t="shared" si="5"/>
        <v>8388.0810000000256</v>
      </c>
    </row>
    <row r="37" spans="1:9" x14ac:dyDescent="0.25">
      <c r="A37">
        <v>22</v>
      </c>
      <c r="D37" s="14">
        <f t="shared" si="0"/>
        <v>22</v>
      </c>
      <c r="E37" s="15">
        <f t="shared" si="1"/>
        <v>16167.09545879181</v>
      </c>
      <c r="F37" s="15">
        <f t="shared" si="2"/>
        <v>7788.8821815862766</v>
      </c>
      <c r="G37" s="15">
        <f t="shared" si="3"/>
        <v>516.5507055290941</v>
      </c>
      <c r="H37" s="15">
        <f t="shared" si="4"/>
        <v>82.648112884655063</v>
      </c>
      <c r="I37" s="15">
        <f t="shared" si="5"/>
        <v>8388.0810000000256</v>
      </c>
    </row>
    <row r="38" spans="1:9" x14ac:dyDescent="0.25">
      <c r="A38">
        <v>23</v>
      </c>
      <c r="D38" s="14">
        <f t="shared" si="0"/>
        <v>23</v>
      </c>
      <c r="E38" s="15">
        <f t="shared" si="1"/>
        <v>8183.393885151002</v>
      </c>
      <c r="F38" s="15">
        <f t="shared" si="2"/>
        <v>7983.7015736408075</v>
      </c>
      <c r="G38" s="15">
        <f t="shared" si="3"/>
        <v>348.60295375794652</v>
      </c>
      <c r="H38" s="15">
        <f t="shared" si="4"/>
        <v>55.776472601271443</v>
      </c>
      <c r="I38" s="15">
        <f t="shared" si="5"/>
        <v>8388.0810000000256</v>
      </c>
    </row>
    <row r="39" spans="1:9" x14ac:dyDescent="0.25">
      <c r="A39">
        <v>24</v>
      </c>
      <c r="D39" s="14">
        <f t="shared" si="0"/>
        <v>24</v>
      </c>
      <c r="E39" s="15">
        <f t="shared" si="1"/>
        <v>2.7284841053187847E-12</v>
      </c>
      <c r="F39" s="15">
        <f t="shared" si="2"/>
        <v>8183.3938851509993</v>
      </c>
      <c r="G39" s="15">
        <f t="shared" si="3"/>
        <v>176.45440935260908</v>
      </c>
      <c r="H39" s="15">
        <f t="shared" si="4"/>
        <v>28.232705496417452</v>
      </c>
      <c r="I39" s="15">
        <f t="shared" si="5"/>
        <v>8388.0810000000256</v>
      </c>
    </row>
    <row r="40" spans="1:9" x14ac:dyDescent="0.25">
      <c r="A40">
        <v>25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5" t="str">
        <f t="shared" si="3"/>
        <v/>
      </c>
      <c r="H40" s="15" t="str">
        <f t="shared" si="4"/>
        <v/>
      </c>
      <c r="I40" s="15" t="str">
        <f t="shared" si="5"/>
        <v/>
      </c>
    </row>
    <row r="41" spans="1:9" x14ac:dyDescent="0.25">
      <c r="A41">
        <v>26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5" t="str">
        <f t="shared" si="3"/>
        <v/>
      </c>
      <c r="H41" s="15" t="str">
        <f t="shared" si="4"/>
        <v/>
      </c>
      <c r="I41" s="15" t="str">
        <f t="shared" si="5"/>
        <v/>
      </c>
    </row>
    <row r="42" spans="1:9" x14ac:dyDescent="0.25">
      <c r="A42">
        <v>27</v>
      </c>
      <c r="D42" s="14" t="str">
        <f t="shared" si="0"/>
        <v/>
      </c>
      <c r="E42" s="15" t="str">
        <f t="shared" si="1"/>
        <v/>
      </c>
      <c r="F42" s="15" t="str">
        <f t="shared" si="2"/>
        <v/>
      </c>
      <c r="G42" s="15" t="str">
        <f t="shared" si="3"/>
        <v/>
      </c>
      <c r="H42" s="15" t="str">
        <f t="shared" si="4"/>
        <v/>
      </c>
      <c r="I42" s="15" t="str">
        <f t="shared" si="5"/>
        <v/>
      </c>
    </row>
    <row r="43" spans="1:9" x14ac:dyDescent="0.25">
      <c r="A43">
        <v>28</v>
      </c>
      <c r="D43" s="14" t="str">
        <f t="shared" si="0"/>
        <v/>
      </c>
      <c r="E43" s="15" t="str">
        <f t="shared" si="1"/>
        <v/>
      </c>
      <c r="F43" s="15" t="str">
        <f t="shared" si="2"/>
        <v/>
      </c>
      <c r="G43" s="15" t="str">
        <f t="shared" si="3"/>
        <v/>
      </c>
      <c r="H43" s="15" t="str">
        <f t="shared" si="4"/>
        <v/>
      </c>
      <c r="I43" s="15" t="str">
        <f t="shared" si="5"/>
        <v/>
      </c>
    </row>
    <row r="44" spans="1:9" x14ac:dyDescent="0.25">
      <c r="A44">
        <v>29</v>
      </c>
      <c r="D44" s="14" t="str">
        <f t="shared" si="0"/>
        <v/>
      </c>
      <c r="E44" s="15" t="str">
        <f t="shared" si="1"/>
        <v/>
      </c>
      <c r="F44" s="15" t="str">
        <f t="shared" si="2"/>
        <v/>
      </c>
      <c r="G44" s="15" t="str">
        <f t="shared" si="3"/>
        <v/>
      </c>
      <c r="H44" s="15" t="str">
        <f t="shared" si="4"/>
        <v/>
      </c>
      <c r="I44" s="15" t="str">
        <f t="shared" si="5"/>
        <v/>
      </c>
    </row>
    <row r="45" spans="1:9" x14ac:dyDescent="0.25">
      <c r="A45">
        <v>30</v>
      </c>
      <c r="D45" s="14" t="str">
        <f t="shared" si="0"/>
        <v/>
      </c>
      <c r="E45" s="15" t="str">
        <f t="shared" si="1"/>
        <v/>
      </c>
      <c r="F45" s="15" t="str">
        <f t="shared" si="2"/>
        <v/>
      </c>
      <c r="G45" s="15" t="str">
        <f t="shared" si="3"/>
        <v/>
      </c>
      <c r="H45" s="15" t="str">
        <f t="shared" si="4"/>
        <v/>
      </c>
      <c r="I45" s="15" t="str">
        <f t="shared" si="5"/>
        <v/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  <row r="76" spans="1:9" x14ac:dyDescent="0.25">
      <c r="A76">
        <v>61</v>
      </c>
      <c r="D76" s="14" t="str">
        <f t="shared" si="0"/>
        <v/>
      </c>
      <c r="E76" s="15" t="str">
        <f t="shared" si="1"/>
        <v/>
      </c>
      <c r="F76" s="15" t="str">
        <f t="shared" si="2"/>
        <v/>
      </c>
      <c r="G76" s="15" t="str">
        <f t="shared" si="3"/>
        <v/>
      </c>
      <c r="H76" s="15" t="str">
        <f t="shared" si="4"/>
        <v/>
      </c>
      <c r="I76" s="15" t="str">
        <f t="shared" si="5"/>
        <v/>
      </c>
    </row>
    <row r="77" spans="1:9" x14ac:dyDescent="0.25">
      <c r="A77">
        <v>62</v>
      </c>
      <c r="D77" s="14" t="str">
        <f t="shared" si="0"/>
        <v/>
      </c>
      <c r="E77" s="15" t="str">
        <f t="shared" si="1"/>
        <v/>
      </c>
      <c r="F77" s="15" t="str">
        <f t="shared" si="2"/>
        <v/>
      </c>
      <c r="G77" s="15" t="str">
        <f t="shared" si="3"/>
        <v/>
      </c>
      <c r="H77" s="15" t="str">
        <f t="shared" si="4"/>
        <v/>
      </c>
      <c r="I77" s="15" t="str">
        <f t="shared" si="5"/>
        <v/>
      </c>
    </row>
    <row r="78" spans="1:9" x14ac:dyDescent="0.25">
      <c r="A78">
        <v>63</v>
      </c>
      <c r="D78" s="14" t="str">
        <f t="shared" si="0"/>
        <v/>
      </c>
      <c r="E78" s="15" t="str">
        <f t="shared" si="1"/>
        <v/>
      </c>
      <c r="F78" s="15" t="str">
        <f t="shared" si="2"/>
        <v/>
      </c>
      <c r="G78" s="15" t="str">
        <f t="shared" si="3"/>
        <v/>
      </c>
      <c r="H78" s="15" t="str">
        <f t="shared" si="4"/>
        <v/>
      </c>
      <c r="I78" s="15" t="str">
        <f t="shared" si="5"/>
        <v/>
      </c>
    </row>
    <row r="79" spans="1:9" x14ac:dyDescent="0.25">
      <c r="A79">
        <v>64</v>
      </c>
      <c r="D79" s="14" t="str">
        <f t="shared" si="0"/>
        <v/>
      </c>
      <c r="E79" s="15" t="str">
        <f t="shared" si="1"/>
        <v/>
      </c>
      <c r="F79" s="15" t="str">
        <f t="shared" si="2"/>
        <v/>
      </c>
      <c r="G79" s="15" t="str">
        <f t="shared" si="3"/>
        <v/>
      </c>
      <c r="H79" s="15" t="str">
        <f t="shared" si="4"/>
        <v/>
      </c>
      <c r="I79" s="15" t="str">
        <f t="shared" si="5"/>
        <v/>
      </c>
    </row>
    <row r="80" spans="1:9" x14ac:dyDescent="0.25">
      <c r="A80">
        <v>65</v>
      </c>
      <c r="D80" s="14" t="str">
        <f t="shared" ref="D80:D135" si="6">IF(A80&lt;=$E$7,A80,"")</f>
        <v/>
      </c>
      <c r="E80" s="15" t="str">
        <f t="shared" si="1"/>
        <v/>
      </c>
      <c r="F80" s="15" t="str">
        <f t="shared" si="2"/>
        <v/>
      </c>
      <c r="G80" s="15" t="str">
        <f t="shared" si="3"/>
        <v/>
      </c>
      <c r="H80" s="15" t="str">
        <f t="shared" si="4"/>
        <v/>
      </c>
      <c r="I80" s="15" t="str">
        <f t="shared" si="5"/>
        <v/>
      </c>
    </row>
    <row r="81" spans="1:9" x14ac:dyDescent="0.25">
      <c r="A81">
        <v>66</v>
      </c>
      <c r="D81" s="14" t="str">
        <f t="shared" si="6"/>
        <v/>
      </c>
      <c r="E81" s="15" t="str">
        <f t="shared" ref="E81:E135" si="7">IF(D81&lt;=$E$7,IF(D81=0,$E$6,E80-F81),"")</f>
        <v/>
      </c>
      <c r="F81" s="15" t="str">
        <f t="shared" ref="F81:F135" si="8">IF(D81&lt;=$E$7,IF(D81=0,0,I81-SUM(G81:H81)),"")</f>
        <v/>
      </c>
      <c r="G81" s="15" t="str">
        <f t="shared" ref="G81:G135" si="9">IF(D81&lt;=$E$7,IFERROR(E80*$J$6/2,""),"")</f>
        <v/>
      </c>
      <c r="H81" s="15" t="str">
        <f t="shared" ref="H81:H135" si="10">IFERROR(G81*16%,"")</f>
        <v/>
      </c>
      <c r="I81" s="15" t="str">
        <f t="shared" ref="I81:I135" si="11">IF(D81&lt;=$E$7,$E$8,"")</f>
        <v/>
      </c>
    </row>
    <row r="82" spans="1:9" x14ac:dyDescent="0.25">
      <c r="A82">
        <v>67</v>
      </c>
      <c r="D82" s="14" t="str">
        <f t="shared" si="6"/>
        <v/>
      </c>
      <c r="E82" s="15" t="str">
        <f t="shared" si="7"/>
        <v/>
      </c>
      <c r="F82" s="15" t="str">
        <f t="shared" si="8"/>
        <v/>
      </c>
      <c r="G82" s="15" t="str">
        <f t="shared" si="9"/>
        <v/>
      </c>
      <c r="H82" s="15" t="str">
        <f t="shared" si="10"/>
        <v/>
      </c>
      <c r="I82" s="15" t="str">
        <f t="shared" si="11"/>
        <v/>
      </c>
    </row>
    <row r="83" spans="1:9" x14ac:dyDescent="0.25">
      <c r="A83">
        <v>68</v>
      </c>
      <c r="D83" s="14" t="str">
        <f t="shared" si="6"/>
        <v/>
      </c>
      <c r="E83" s="15" t="str">
        <f t="shared" si="7"/>
        <v/>
      </c>
      <c r="F83" s="15" t="str">
        <f t="shared" si="8"/>
        <v/>
      </c>
      <c r="G83" s="15" t="str">
        <f t="shared" si="9"/>
        <v/>
      </c>
      <c r="H83" s="15" t="str">
        <f t="shared" si="10"/>
        <v/>
      </c>
      <c r="I83" s="15" t="str">
        <f t="shared" si="11"/>
        <v/>
      </c>
    </row>
    <row r="84" spans="1:9" x14ac:dyDescent="0.25">
      <c r="A84">
        <v>69</v>
      </c>
      <c r="D84" s="14" t="str">
        <f t="shared" si="6"/>
        <v/>
      </c>
      <c r="E84" s="15" t="str">
        <f t="shared" si="7"/>
        <v/>
      </c>
      <c r="F84" s="15" t="str">
        <f t="shared" si="8"/>
        <v/>
      </c>
      <c r="G84" s="15" t="str">
        <f t="shared" si="9"/>
        <v/>
      </c>
      <c r="H84" s="15" t="str">
        <f t="shared" si="10"/>
        <v/>
      </c>
      <c r="I84" s="15" t="str">
        <f t="shared" si="11"/>
        <v/>
      </c>
    </row>
    <row r="85" spans="1:9" x14ac:dyDescent="0.25">
      <c r="A85">
        <v>70</v>
      </c>
      <c r="D85" s="14" t="str">
        <f t="shared" si="6"/>
        <v/>
      </c>
      <c r="E85" s="15" t="str">
        <f t="shared" si="7"/>
        <v/>
      </c>
      <c r="F85" s="15" t="str">
        <f t="shared" si="8"/>
        <v/>
      </c>
      <c r="G85" s="15" t="str">
        <f t="shared" si="9"/>
        <v/>
      </c>
      <c r="H85" s="15" t="str">
        <f t="shared" si="10"/>
        <v/>
      </c>
      <c r="I85" s="15" t="str">
        <f t="shared" si="11"/>
        <v/>
      </c>
    </row>
    <row r="86" spans="1:9" x14ac:dyDescent="0.25">
      <c r="A86">
        <v>71</v>
      </c>
      <c r="D86" s="14" t="str">
        <f t="shared" si="6"/>
        <v/>
      </c>
      <c r="E86" s="15" t="str">
        <f t="shared" si="7"/>
        <v/>
      </c>
      <c r="F86" s="15" t="str">
        <f t="shared" si="8"/>
        <v/>
      </c>
      <c r="G86" s="15" t="str">
        <f t="shared" si="9"/>
        <v/>
      </c>
      <c r="H86" s="15" t="str">
        <f t="shared" si="10"/>
        <v/>
      </c>
      <c r="I86" s="15" t="str">
        <f t="shared" si="11"/>
        <v/>
      </c>
    </row>
    <row r="87" spans="1:9" x14ac:dyDescent="0.25">
      <c r="A87">
        <v>72</v>
      </c>
      <c r="D87" s="14" t="str">
        <f t="shared" si="6"/>
        <v/>
      </c>
      <c r="E87" s="15" t="str">
        <f t="shared" si="7"/>
        <v/>
      </c>
      <c r="F87" s="15" t="str">
        <f t="shared" si="8"/>
        <v/>
      </c>
      <c r="G87" s="15" t="str">
        <f t="shared" si="9"/>
        <v/>
      </c>
      <c r="H87" s="15" t="str">
        <f t="shared" si="10"/>
        <v/>
      </c>
      <c r="I87" s="15" t="str">
        <f t="shared" si="11"/>
        <v/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si="6"/>
        <v/>
      </c>
      <c r="E112" s="15" t="str">
        <f t="shared" si="7"/>
        <v/>
      </c>
      <c r="F112" s="15" t="str">
        <f t="shared" si="8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6"/>
        <v/>
      </c>
      <c r="E113" s="15" t="str">
        <f t="shared" si="7"/>
        <v/>
      </c>
      <c r="F113" s="15" t="str">
        <f t="shared" si="8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6"/>
        <v/>
      </c>
      <c r="E114" s="15" t="str">
        <f t="shared" si="7"/>
        <v/>
      </c>
      <c r="F114" s="15" t="str">
        <f t="shared" si="8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6"/>
        <v/>
      </c>
      <c r="E115" s="15" t="str">
        <f t="shared" si="7"/>
        <v/>
      </c>
      <c r="F115" s="15" t="str">
        <f t="shared" si="8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6"/>
        <v/>
      </c>
      <c r="E116" s="15" t="str">
        <f t="shared" si="7"/>
        <v/>
      </c>
      <c r="F116" s="15" t="str">
        <f t="shared" si="8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6"/>
        <v/>
      </c>
      <c r="E117" s="15" t="str">
        <f t="shared" si="7"/>
        <v/>
      </c>
      <c r="F117" s="15" t="str">
        <f t="shared" si="8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6"/>
        <v/>
      </c>
      <c r="E118" s="15" t="str">
        <f t="shared" si="7"/>
        <v/>
      </c>
      <c r="F118" s="15" t="str">
        <f t="shared" si="8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6"/>
        <v/>
      </c>
      <c r="E119" s="15" t="str">
        <f t="shared" si="7"/>
        <v/>
      </c>
      <c r="F119" s="15" t="str">
        <f t="shared" si="8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6"/>
        <v/>
      </c>
      <c r="E120" s="15" t="str">
        <f t="shared" si="7"/>
        <v/>
      </c>
      <c r="F120" s="15" t="str">
        <f t="shared" si="8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6"/>
        <v/>
      </c>
      <c r="E121" s="15" t="str">
        <f t="shared" si="7"/>
        <v/>
      </c>
      <c r="F121" s="15" t="str">
        <f t="shared" si="8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6"/>
        <v/>
      </c>
      <c r="E122" s="15" t="str">
        <f t="shared" si="7"/>
        <v/>
      </c>
      <c r="F122" s="15" t="str">
        <f t="shared" si="8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6"/>
        <v/>
      </c>
      <c r="E123" s="15" t="str">
        <f t="shared" si="7"/>
        <v/>
      </c>
      <c r="F123" s="15" t="str">
        <f t="shared" si="8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6"/>
        <v/>
      </c>
      <c r="E124" s="15" t="str">
        <f t="shared" si="7"/>
        <v/>
      </c>
      <c r="F124" s="15" t="str">
        <f t="shared" si="8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6"/>
        <v/>
      </c>
      <c r="E125" s="15" t="str">
        <f t="shared" si="7"/>
        <v/>
      </c>
      <c r="F125" s="15" t="str">
        <f t="shared" si="8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6"/>
        <v/>
      </c>
      <c r="E126" s="15" t="str">
        <f t="shared" si="7"/>
        <v/>
      </c>
      <c r="F126" s="15" t="str">
        <f t="shared" si="8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6"/>
        <v/>
      </c>
      <c r="E127" s="15" t="str">
        <f t="shared" si="7"/>
        <v/>
      </c>
      <c r="F127" s="15" t="str">
        <f t="shared" si="8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6"/>
        <v/>
      </c>
      <c r="E128" s="15" t="str">
        <f t="shared" si="7"/>
        <v/>
      </c>
      <c r="F128" s="15" t="str">
        <f t="shared" si="8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6"/>
        <v/>
      </c>
      <c r="E129" s="15" t="str">
        <f t="shared" si="7"/>
        <v/>
      </c>
      <c r="F129" s="15" t="str">
        <f t="shared" si="8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6"/>
        <v/>
      </c>
      <c r="E130" s="15" t="str">
        <f t="shared" si="7"/>
        <v/>
      </c>
      <c r="F130" s="15" t="str">
        <f t="shared" si="8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6"/>
        <v/>
      </c>
      <c r="E131" s="15" t="str">
        <f t="shared" si="7"/>
        <v/>
      </c>
      <c r="F131" s="15" t="str">
        <f t="shared" si="8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6"/>
        <v/>
      </c>
      <c r="E132" s="15" t="str">
        <f t="shared" si="7"/>
        <v/>
      </c>
      <c r="F132" s="15" t="str">
        <f t="shared" si="8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6"/>
        <v/>
      </c>
      <c r="E133" s="15" t="str">
        <f t="shared" si="7"/>
        <v/>
      </c>
      <c r="F133" s="15" t="str">
        <f t="shared" si="8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6"/>
        <v/>
      </c>
      <c r="E134" s="15" t="str">
        <f t="shared" si="7"/>
        <v/>
      </c>
      <c r="F134" s="15" t="str">
        <f t="shared" si="8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6"/>
        <v/>
      </c>
      <c r="E135" s="15" t="str">
        <f t="shared" si="7"/>
        <v/>
      </c>
      <c r="F135" s="15" t="str">
        <f t="shared" si="8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>
      <formula1>$XFC$2:$XFC$10</formula1>
    </dataValidation>
    <dataValidation type="list" allowBlank="1" showInputMessage="1" showErrorMessage="1" sqref="E5">
      <formula1>"SNTE 18 MICH"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3139-CREDITO NUEVO Y RENOVACION</vt:lpstr>
      <vt:lpstr>4241-TASA VIP</vt:lpstr>
      <vt:lpstr>4265-COMPRAS INTERCOMPAÑIAS</vt:lpstr>
      <vt:lpstr>2071-LQ3</vt:lpstr>
      <vt:lpstr>'2071-LQ3'!Área_de_impresión</vt:lpstr>
      <vt:lpstr>'3139-CREDITO NUEVO Y RENOVACION'!Área_de_impresión</vt:lpstr>
      <vt:lpstr>'4241-TASA VIP'!Área_de_impresión</vt:lpstr>
      <vt:lpstr>'4265-COMPRAS INTERCOMPAÑIAS'!Área_de_impresión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2024-11-25T21:24:55Z</cp:lastPrinted>
  <dcterms:created xsi:type="dcterms:W3CDTF">2022-04-20T18:00:31Z</dcterms:created>
  <dcterms:modified xsi:type="dcterms:W3CDTF">2025-08-21T16:48:19Z</dcterms:modified>
</cp:coreProperties>
</file>