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135"/>
  </bookViews>
  <sheets>
    <sheet name="INBURSA-1.96%" sheetId="17" r:id="rId1"/>
  </sheets>
  <definedNames>
    <definedName name="_xlnm.Print_Area" localSheetId="0">'INBURSA-1.96%'!$B$1:$K$76</definedName>
  </definedNames>
  <calcPr calcId="152511"/>
</workbook>
</file>

<file path=xl/calcChain.xml><?xml version="1.0" encoding="utf-8"?>
<calcChain xmlns="http://schemas.openxmlformats.org/spreadsheetml/2006/main">
  <c r="D75" i="17" l="1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60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F15" i="17" s="1"/>
  <c r="J7" i="17"/>
  <c r="E8" i="17" s="1"/>
  <c r="I30" i="17" s="1"/>
  <c r="E15" i="17" l="1"/>
  <c r="J6" i="17"/>
  <c r="I59" i="17"/>
  <c r="I43" i="17"/>
  <c r="I60" i="17"/>
  <c r="I68" i="17"/>
  <c r="I19" i="17"/>
  <c r="I22" i="17"/>
  <c r="I39" i="17"/>
  <c r="I23" i="17"/>
  <c r="I26" i="17"/>
  <c r="I40" i="17"/>
  <c r="I18" i="17"/>
  <c r="I52" i="17"/>
  <c r="I27" i="17"/>
  <c r="I35" i="17"/>
  <c r="I47" i="17"/>
  <c r="I55" i="17"/>
  <c r="I63" i="17"/>
  <c r="I71" i="17"/>
  <c r="I44" i="17"/>
  <c r="I28" i="17"/>
  <c r="I56" i="17"/>
  <c r="I72" i="17"/>
  <c r="E9" i="17"/>
  <c r="I73" i="17"/>
  <c r="I61" i="17"/>
  <c r="I37" i="17"/>
  <c r="I17" i="17"/>
  <c r="I53" i="17"/>
  <c r="I45" i="17"/>
  <c r="I69" i="17"/>
  <c r="I65" i="17"/>
  <c r="I57" i="17"/>
  <c r="I29" i="17"/>
  <c r="I21" i="17"/>
  <c r="I49" i="17"/>
  <c r="I41" i="17"/>
  <c r="I33" i="17"/>
  <c r="I25" i="17"/>
  <c r="I70" i="17"/>
  <c r="I66" i="17"/>
  <c r="I62" i="17"/>
  <c r="I58" i="17"/>
  <c r="I54" i="17"/>
  <c r="I50" i="17"/>
  <c r="I46" i="17"/>
  <c r="I42" i="17"/>
  <c r="I38" i="17"/>
  <c r="I34" i="17"/>
  <c r="I31" i="17"/>
  <c r="I36" i="17"/>
  <c r="I48" i="17"/>
  <c r="I64" i="17"/>
  <c r="I32" i="17"/>
  <c r="I51" i="17"/>
  <c r="I67" i="17"/>
  <c r="I75" i="17"/>
  <c r="I74" i="17"/>
  <c r="I16" i="17"/>
  <c r="I20" i="17"/>
  <c r="I24" i="17"/>
  <c r="G16" i="17" l="1"/>
  <c r="I13" i="17"/>
  <c r="H16" i="17" l="1"/>
  <c r="F16" i="17" s="1"/>
  <c r="E16" i="17" s="1"/>
  <c r="G17" i="17" l="1"/>
  <c r="H17" i="17" l="1"/>
  <c r="F17" i="17" l="1"/>
  <c r="E17" i="17" l="1"/>
  <c r="G18" i="17" l="1"/>
  <c r="H18" i="17" l="1"/>
  <c r="F18" i="17" s="1"/>
  <c r="E18" i="17" l="1"/>
  <c r="G19" i="17" l="1"/>
  <c r="H19" i="17" l="1"/>
  <c r="F19" i="17" s="1"/>
  <c r="E19" i="17" s="1"/>
  <c r="G20" i="17" l="1"/>
  <c r="H20" i="17" l="1"/>
  <c r="F20" i="17" s="1"/>
  <c r="E20" i="17" s="1"/>
  <c r="G21" i="17" l="1"/>
  <c r="H21" i="17" l="1"/>
  <c r="F21" i="17" s="1"/>
  <c r="E21" i="17" s="1"/>
  <c r="G22" i="17" l="1"/>
  <c r="H22" i="17" l="1"/>
  <c r="F22" i="17" s="1"/>
  <c r="E22" i="17" s="1"/>
  <c r="G23" i="17" l="1"/>
  <c r="H23" i="17" l="1"/>
  <c r="F23" i="17" s="1"/>
  <c r="E23" i="17" s="1"/>
  <c r="G24" i="17" l="1"/>
  <c r="H24" i="17" l="1"/>
  <c r="F24" i="17" s="1"/>
  <c r="E24" i="17" s="1"/>
  <c r="G25" i="17" l="1"/>
  <c r="H25" i="17" l="1"/>
  <c r="F25" i="17" s="1"/>
  <c r="E25" i="17" s="1"/>
  <c r="G26" i="17" l="1"/>
  <c r="H26" i="17" l="1"/>
  <c r="F26" i="17" s="1"/>
  <c r="E26" i="17" s="1"/>
  <c r="G27" i="17" l="1"/>
  <c r="H27" i="17" l="1"/>
  <c r="F27" i="17" s="1"/>
  <c r="E27" i="17" s="1"/>
  <c r="G28" i="17" l="1"/>
  <c r="H28" i="17" l="1"/>
  <c r="F28" i="17" s="1"/>
  <c r="E28" i="17" s="1"/>
  <c r="G29" i="17" l="1"/>
  <c r="H29" i="17" l="1"/>
  <c r="F29" i="17" s="1"/>
  <c r="E29" i="17" s="1"/>
  <c r="G30" i="17" l="1"/>
  <c r="H30" i="17" l="1"/>
  <c r="F30" i="17" s="1"/>
  <c r="E30" i="17" s="1"/>
  <c r="G31" i="17" l="1"/>
  <c r="H31" i="17" l="1"/>
  <c r="F31" i="17" s="1"/>
  <c r="E31" i="17" s="1"/>
  <c r="G32" i="17" l="1"/>
  <c r="H32" i="17" l="1"/>
  <c r="F32" i="17" s="1"/>
  <c r="E32" i="17" s="1"/>
  <c r="G33" i="17" l="1"/>
  <c r="H33" i="17" l="1"/>
  <c r="F33" i="17" s="1"/>
  <c r="E33" i="17" s="1"/>
  <c r="G34" i="17" l="1"/>
  <c r="H34" i="17" l="1"/>
  <c r="F34" i="17" s="1"/>
  <c r="E34" i="17" s="1"/>
  <c r="G35" i="17" l="1"/>
  <c r="H35" i="17" l="1"/>
  <c r="F35" i="17" s="1"/>
  <c r="E35" i="17" s="1"/>
  <c r="G36" i="17" l="1"/>
  <c r="H36" i="17" l="1"/>
  <c r="F36" i="17" s="1"/>
  <c r="E36" i="17" s="1"/>
  <c r="G37" i="17" l="1"/>
  <c r="H37" i="17" l="1"/>
  <c r="F37" i="17" s="1"/>
  <c r="E37" i="17" s="1"/>
  <c r="G38" i="17" l="1"/>
  <c r="H38" i="17" l="1"/>
  <c r="F38" i="17" s="1"/>
  <c r="E38" i="17" s="1"/>
  <c r="G39" i="17" l="1"/>
  <c r="H39" i="17" l="1"/>
  <c r="F39" i="17" s="1"/>
  <c r="E39" i="17" s="1"/>
  <c r="G40" i="17" l="1"/>
  <c r="H40" i="17" l="1"/>
  <c r="F40" i="17" s="1"/>
  <c r="E40" i="17" s="1"/>
  <c r="G41" i="17" l="1"/>
  <c r="H41" i="17" l="1"/>
  <c r="F41" i="17" s="1"/>
  <c r="E41" i="17" s="1"/>
  <c r="G42" i="17" l="1"/>
  <c r="H42" i="17" l="1"/>
  <c r="F42" i="17" s="1"/>
  <c r="E42" i="17" s="1"/>
  <c r="G43" i="17" l="1"/>
  <c r="H43" i="17" l="1"/>
  <c r="F43" i="17" s="1"/>
  <c r="E43" i="17" s="1"/>
  <c r="G44" i="17" l="1"/>
  <c r="H44" i="17" l="1"/>
  <c r="F44" i="17" s="1"/>
  <c r="E44" i="17" s="1"/>
  <c r="G45" i="17" l="1"/>
  <c r="H45" i="17" l="1"/>
  <c r="F45" i="17" s="1"/>
  <c r="E45" i="17" s="1"/>
  <c r="G46" i="17" l="1"/>
  <c r="H46" i="17" l="1"/>
  <c r="F46" i="17" s="1"/>
  <c r="E46" i="17" s="1"/>
  <c r="G47" i="17" l="1"/>
  <c r="H47" i="17" l="1"/>
  <c r="F47" i="17" s="1"/>
  <c r="E47" i="17" s="1"/>
  <c r="G48" i="17" l="1"/>
  <c r="H48" i="17" l="1"/>
  <c r="F48" i="17" s="1"/>
  <c r="E48" i="17" s="1"/>
  <c r="G49" i="17" l="1"/>
  <c r="H49" i="17" l="1"/>
  <c r="F49" i="17" s="1"/>
  <c r="E49" i="17" s="1"/>
  <c r="G50" i="17" l="1"/>
  <c r="H50" i="17" l="1"/>
  <c r="F50" i="17" s="1"/>
  <c r="E50" i="17" s="1"/>
  <c r="G51" i="17" l="1"/>
  <c r="H51" i="17" l="1"/>
  <c r="F51" i="17" s="1"/>
  <c r="E51" i="17" s="1"/>
  <c r="G52" i="17" l="1"/>
  <c r="H52" i="17" l="1"/>
  <c r="F52" i="17" s="1"/>
  <c r="E52" i="17" s="1"/>
  <c r="G53" i="17" l="1"/>
  <c r="H53" i="17" l="1"/>
  <c r="F53" i="17" s="1"/>
  <c r="E53" i="17" s="1"/>
  <c r="G54" i="17" l="1"/>
  <c r="H54" i="17" l="1"/>
  <c r="F54" i="17" s="1"/>
  <c r="E54" i="17" s="1"/>
  <c r="G55" i="17" l="1"/>
  <c r="H55" i="17" l="1"/>
  <c r="F55" i="17" s="1"/>
  <c r="E55" i="17" s="1"/>
  <c r="G56" i="17" l="1"/>
  <c r="H56" i="17" l="1"/>
  <c r="F56" i="17" s="1"/>
  <c r="E56" i="17" s="1"/>
  <c r="G57" i="17" l="1"/>
  <c r="H57" i="17" l="1"/>
  <c r="F57" i="17" s="1"/>
  <c r="E57" i="17" s="1"/>
  <c r="G58" i="17" l="1"/>
  <c r="H58" i="17" l="1"/>
  <c r="F58" i="17" s="1"/>
  <c r="E58" i="17" s="1"/>
  <c r="G59" i="17" l="1"/>
  <c r="H59" i="17" l="1"/>
  <c r="F59" i="17" s="1"/>
  <c r="E59" i="17" s="1"/>
  <c r="G60" i="17" l="1"/>
  <c r="H60" i="17" l="1"/>
  <c r="F60" i="17" s="1"/>
  <c r="E60" i="17" s="1"/>
  <c r="G61" i="17" l="1"/>
  <c r="H61" i="17" l="1"/>
  <c r="F61" i="17" s="1"/>
  <c r="E61" i="17" s="1"/>
  <c r="G62" i="17" l="1"/>
  <c r="H62" i="17" l="1"/>
  <c r="F62" i="17" s="1"/>
  <c r="E62" i="17" s="1"/>
  <c r="G63" i="17" l="1"/>
  <c r="H63" i="17" l="1"/>
  <c r="F63" i="17" s="1"/>
  <c r="E63" i="17" s="1"/>
  <c r="G64" i="17" l="1"/>
  <c r="H64" i="17" l="1"/>
  <c r="F64" i="17" s="1"/>
  <c r="E64" i="17" s="1"/>
  <c r="G65" i="17" l="1"/>
  <c r="H65" i="17" l="1"/>
  <c r="F65" i="17" s="1"/>
  <c r="E65" i="17" s="1"/>
  <c r="G66" i="17" l="1"/>
  <c r="H66" i="17" l="1"/>
  <c r="F66" i="17" s="1"/>
  <c r="E66" i="17" s="1"/>
  <c r="G67" i="17" l="1"/>
  <c r="H67" i="17" l="1"/>
  <c r="F67" i="17" s="1"/>
  <c r="E67" i="17" s="1"/>
  <c r="G68" i="17" l="1"/>
  <c r="H68" i="17" l="1"/>
  <c r="F68" i="17" s="1"/>
  <c r="E68" i="17" s="1"/>
  <c r="G69" i="17" l="1"/>
  <c r="H69" i="17" l="1"/>
  <c r="F69" i="17" s="1"/>
  <c r="E69" i="17" s="1"/>
  <c r="G70" i="17" l="1"/>
  <c r="H70" i="17" l="1"/>
  <c r="F70" i="17" s="1"/>
  <c r="E70" i="17" s="1"/>
  <c r="G71" i="17" l="1"/>
  <c r="H71" i="17" l="1"/>
  <c r="F71" i="17" s="1"/>
  <c r="E71" i="17" s="1"/>
  <c r="G72" i="17" l="1"/>
  <c r="H72" i="17" l="1"/>
  <c r="F72" i="17" s="1"/>
  <c r="E72" i="17" s="1"/>
  <c r="G73" i="17" l="1"/>
  <c r="H73" i="17" l="1"/>
  <c r="F73" i="17" s="1"/>
  <c r="E73" i="17" s="1"/>
  <c r="G74" i="17" l="1"/>
  <c r="H74" i="17" l="1"/>
  <c r="F74" i="17" s="1"/>
  <c r="E74" i="17" s="1"/>
  <c r="G75" i="17" l="1"/>
  <c r="H75" i="17" l="1"/>
  <c r="H13" i="17" s="1"/>
  <c r="G13" i="17"/>
  <c r="F75" i="17" l="1"/>
  <c r="F13" i="17" s="1"/>
  <c r="J9" i="17" s="1"/>
  <c r="E75" i="17" l="1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<sst xmlns="http://schemas.openxmlformats.org/spreadsheetml/2006/main" count="26" uniqueCount="25">
  <si>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</si>
  <si>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</si>
  <si>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</si>
  <si>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</si>
  <si>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</si>
  <si>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</si>
  <si>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</si>
  <si>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</si>
  <si>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</si>
  <si>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</si>
  <si>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</si>
  <si>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</si>
  <si>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</si>
  <si>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</si>
  <si>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</si>
  <si>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</si>
  <si>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</si>
  <si>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</si>
  <si>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</si>
  <si>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</si>
  <si>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</si>
  <si>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</si>
  <si>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</si>
  <si>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</si>
  <si>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IMSS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</si>
</sst>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10" fontId="8" fillId="0" borderId="0" xfId="0" applyNumberFormat="1" applyFont="1"/>
    <xf numFmtId="10" fontId="9" fillId="2" borderId="0" xfId="0" applyNumberFormat="1" applyFont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9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6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0" max="10" width="20" bestFit="1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30" t="s">
        <v>15</v>
      </c>
      <c r="F1" s="30"/>
      <c r="G1" s="30"/>
      <c r="H1" s="30"/>
      <c r="XFC1" t="s">
        <v>22</v>
      </c>
      <c r="XFD1" t="s">
        <v>23</v>
      </c>
    </row>
    <row r="2" spans="1:14 16383:16384" x14ac:dyDescent="0.25">
      <c r="E2" s="30"/>
      <c r="F2" s="30"/>
      <c r="G2" s="30"/>
      <c r="H2" s="30"/>
      <c r="XFC2" s="23">
        <v>24</v>
      </c>
      <c r="XFD2" s="22">
        <v>2.2692266666667758E-2</v>
      </c>
    </row>
    <row r="3" spans="1:14 16383:16384" x14ac:dyDescent="0.25">
      <c r="XFC3" s="23">
        <v>36</v>
      </c>
      <c r="XFD3" s="22">
        <v>2.2692266666667758E-2</v>
      </c>
    </row>
    <row r="4" spans="1:14 16383:16384" x14ac:dyDescent="0.25">
      <c r="C4" s="26" t="s">
        <v>9</v>
      </c>
      <c r="D4" s="26"/>
      <c r="E4" s="5"/>
      <c r="F4" s="1"/>
      <c r="G4" s="1"/>
      <c r="H4" s="9"/>
      <c r="I4" s="9"/>
      <c r="J4" s="1"/>
      <c r="XFC4" s="23">
        <v>48</v>
      </c>
      <c r="XFD4" s="22">
        <v>2.2692266666667758E-2</v>
      </c>
    </row>
    <row r="5" spans="1:14 16383:16384" x14ac:dyDescent="0.25">
      <c r="C5" s="26" t="s">
        <v>10</v>
      </c>
      <c r="D5" s="26"/>
      <c r="E5" s="20" t="s">
        <v>24</v>
      </c>
      <c r="F5" s="1"/>
      <c r="G5" s="1"/>
      <c r="H5" s="1"/>
      <c r="I5" s="1"/>
      <c r="J5" s="1"/>
      <c r="XFC5" s="23">
        <v>60</v>
      </c>
      <c r="XFD5" s="22">
        <v>2.2692266666667758E-2</v>
      </c>
    </row>
    <row r="6" spans="1:14 16383:16384" ht="15" customHeight="1" x14ac:dyDescent="0.25">
      <c r="C6" s="26" t="s">
        <v>19</v>
      </c>
      <c r="D6" s="26"/>
      <c r="E6" s="21">
        <v>100000</v>
      </c>
      <c r="F6" s="1"/>
      <c r="G6" s="1"/>
      <c r="H6" s="29" t="s">
        <v>18</v>
      </c>
      <c r="I6" s="29"/>
      <c r="J6" s="25">
        <f>J7/1.16</f>
        <v>1.9562298850575654E-2</v>
      </c>
      <c r="XFC6" s="23"/>
      <c r="XFD6" s="22"/>
    </row>
    <row r="7" spans="1:14 16383:16384" ht="15" customHeight="1" x14ac:dyDescent="0.25">
      <c r="C7" s="26" t="s">
        <v>11</v>
      </c>
      <c r="D7" s="26"/>
      <c r="E7" s="2">
        <v>48</v>
      </c>
      <c r="F7" s="1" t="s">
        <v>8</v>
      </c>
      <c r="G7" s="1"/>
      <c r="H7" s="29" t="s">
        <v>17</v>
      </c>
      <c r="I7" s="29"/>
      <c r="J7" s="25">
        <f>VLOOKUP(E7,$XFC$1:$XFD$7,2,0)</f>
        <v>2.2692266666667758E-2</v>
      </c>
      <c r="XFC7" s="23"/>
      <c r="XFD7" s="22"/>
    </row>
    <row r="8" spans="1:14 16383:16384" x14ac:dyDescent="0.25">
      <c r="C8" s="26" t="s">
        <v>12</v>
      </c>
      <c r="D8" s="26"/>
      <c r="E8" s="3">
        <f>-PMT(J7,E7,E6,0,0)</f>
        <v>3441.3372296636476</v>
      </c>
      <c r="F8" s="1"/>
      <c r="G8" s="1"/>
      <c r="H8" s="1"/>
      <c r="I8" s="1"/>
      <c r="J8" s="1"/>
    </row>
    <row r="9" spans="1:14 16383:16384" ht="15" customHeight="1" x14ac:dyDescent="0.25">
      <c r="C9" s="26" t="s">
        <v>13</v>
      </c>
      <c r="D9" s="26"/>
      <c r="E9" s="3">
        <f>E7*E8</f>
        <v>165184.18702385508</v>
      </c>
      <c r="F9" s="1"/>
      <c r="G9" s="1"/>
      <c r="H9" s="27" t="s">
        <v>20</v>
      </c>
      <c r="I9" s="27"/>
      <c r="J9" s="10">
        <f>+((G13+H13)/F13)/E7</f>
        <v>1.3580038963303133E-2</v>
      </c>
      <c r="K9" s="15"/>
    </row>
    <row r="10" spans="1:14 16383:16384" x14ac:dyDescent="0.25">
      <c r="C10" s="26" t="s">
        <v>14</v>
      </c>
      <c r="D10" s="26"/>
      <c r="E10" s="4" t="s">
        <v>7</v>
      </c>
      <c r="F10" s="1"/>
      <c r="G10" s="1"/>
      <c r="H10" s="27"/>
      <c r="I10" s="27"/>
      <c r="J10" s="1"/>
    </row>
    <row r="11" spans="1:14 16383:16384" x14ac:dyDescent="0.25">
      <c r="H11" s="18" t="s">
        <v>16</v>
      </c>
    </row>
    <row r="12" spans="1:14 16383:16384" s="17" customFormat="1" x14ac:dyDescent="0.25">
      <c r="H12" s="19" t="s">
        <v>16</v>
      </c>
      <c r="I12" s="19"/>
      <c r="J12" s="19"/>
    </row>
    <row r="13" spans="1:14 16383:16384" x14ac:dyDescent="0.25">
      <c r="D13" s="28" t="s">
        <v>6</v>
      </c>
      <c r="E13" s="28"/>
      <c r="F13" s="6">
        <f>SUM(F15:F175)</f>
        <v>100000.00000000004</v>
      </c>
      <c r="G13" s="6">
        <f>SUM(G15:G175)</f>
        <v>56193.264675737119</v>
      </c>
      <c r="H13" s="6">
        <f>SUM(H15:H175)</f>
        <v>8990.9223481179415</v>
      </c>
      <c r="I13" s="6">
        <f>SUM(I15:I175)</f>
        <v>165184.18702385516</v>
      </c>
      <c r="M13" s="12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6"/>
      <c r="M14" s="16"/>
      <c r="N14" s="16"/>
    </row>
    <row r="15" spans="1:14 16383:16384" x14ac:dyDescent="0.25">
      <c r="A15">
        <v>0</v>
      </c>
      <c r="D15" s="13">
        <f>IF(A15&lt;=$E$7,A15,"")</f>
        <v>0</v>
      </c>
      <c r="E15" s="14">
        <f>IF(D15&lt;=$E$7,IF(D15=0,$E$6,E14-F15),"")</f>
        <v>100000</v>
      </c>
      <c r="F15" s="14">
        <f>IF(D15&lt;=$E$7,IF(D15=0,0,I15-SUM(G15:H15)),"")</f>
        <v>0</v>
      </c>
      <c r="G15" s="14" t="s">
        <v>21</v>
      </c>
      <c r="H15" s="14">
        <v>0</v>
      </c>
      <c r="I15" s="14">
        <v>0</v>
      </c>
      <c r="L15" s="12"/>
      <c r="M15" s="12"/>
      <c r="N15" s="11"/>
    </row>
    <row r="16" spans="1:14 16383:16384" x14ac:dyDescent="0.25">
      <c r="A16">
        <v>1</v>
      </c>
      <c r="D16" s="13">
        <f t="shared" ref="D16:D75" si="0">IF(A16&lt;=$E$7,A16,"")</f>
        <v>1</v>
      </c>
      <c r="E16" s="14">
        <f>IF(D16&lt;=$E$7,IF(D16=0,$E$6,E15-F16),"")</f>
        <v>98827.889437003134</v>
      </c>
      <c r="F16" s="14">
        <f>IF(D16&lt;=$E$7,IF(D16=0,0,I16-SUM(G16:H16)),"")</f>
        <v>1172.110562996872</v>
      </c>
      <c r="G16" s="14">
        <f>IF(D16&lt;=$E$7,IFERROR(E15*$J$6,""),"")</f>
        <v>1956.2298850575653</v>
      </c>
      <c r="H16" s="14">
        <f>IFERROR(G16*16%,"")</f>
        <v>312.99678160921047</v>
      </c>
      <c r="I16" s="14">
        <f>IF(D16&lt;=$E$7,$E$8,"")</f>
        <v>3441.3372296636476</v>
      </c>
    </row>
    <row r="17" spans="1:9" x14ac:dyDescent="0.25">
      <c r="A17">
        <v>2</v>
      </c>
      <c r="D17" s="13">
        <f t="shared" si="0"/>
        <v>2</v>
      </c>
      <c r="E17" s="14">
        <f t="shared" ref="E17:E75" si="1">IF(D17&lt;=$E$7,IF(D17=0,$E$6,E16-F17),"")</f>
        <v>97629.181028547915</v>
      </c>
      <c r="F17" s="14">
        <f t="shared" ref="F17:F75" si="2">IF(D17&lt;=$E$7,IF(D17=0,0,I17-SUM(G17:H17)),"")</f>
        <v>1198.7084084552148</v>
      </c>
      <c r="G17" s="14">
        <f t="shared" ref="G17:G75" si="3">IF(D17&lt;=$E$7,IFERROR(E16*$J$6,""),"")</f>
        <v>1933.3007079383042</v>
      </c>
      <c r="H17" s="14">
        <f t="shared" ref="H17:H75" si="4">IFERROR(G17*16%,"")</f>
        <v>309.32811327012865</v>
      </c>
      <c r="I17" s="14">
        <f t="shared" ref="I17:I75" si="5">IF(D17&lt;=$E$7,$E$8,"")</f>
        <v>3441.3372296636476</v>
      </c>
    </row>
    <row r="18" spans="1:9" x14ac:dyDescent="0.25">
      <c r="A18">
        <v>3</v>
      </c>
      <c r="D18" s="13">
        <f t="shared" si="0"/>
        <v>3</v>
      </c>
      <c r="E18" s="14">
        <f t="shared" si="1"/>
        <v>96403.271209232451</v>
      </c>
      <c r="F18" s="14">
        <f t="shared" si="2"/>
        <v>1225.9098193154573</v>
      </c>
      <c r="G18" s="14">
        <f t="shared" si="3"/>
        <v>1909.8512158174053</v>
      </c>
      <c r="H18" s="14">
        <f t="shared" si="4"/>
        <v>305.57619453078485</v>
      </c>
      <c r="I18" s="14">
        <f t="shared" si="5"/>
        <v>3441.3372296636476</v>
      </c>
    </row>
    <row r="19" spans="1:9" x14ac:dyDescent="0.25">
      <c r="A19">
        <v>4</v>
      </c>
      <c r="D19" s="13">
        <f t="shared" si="0"/>
        <v>4</v>
      </c>
      <c r="E19" s="14">
        <f t="shared" si="1"/>
        <v>95149.542717387798</v>
      </c>
      <c r="F19" s="14">
        <f t="shared" si="2"/>
        <v>1253.7284918446503</v>
      </c>
      <c r="G19" s="14">
        <f t="shared" si="3"/>
        <v>1885.869601568101</v>
      </c>
      <c r="H19" s="14">
        <f t="shared" si="4"/>
        <v>301.73913625089614</v>
      </c>
      <c r="I19" s="14">
        <f t="shared" si="5"/>
        <v>3441.3372296636476</v>
      </c>
    </row>
    <row r="20" spans="1:9" x14ac:dyDescent="0.25">
      <c r="A20">
        <v>5</v>
      </c>
      <c r="D20" s="13">
        <f t="shared" si="0"/>
        <v>5</v>
      </c>
      <c r="E20" s="14">
        <f t="shared" si="1"/>
        <v>93867.364284278607</v>
      </c>
      <c r="F20" s="14">
        <f t="shared" si="2"/>
        <v>1282.1784331091885</v>
      </c>
      <c r="G20" s="14">
        <f t="shared" si="3"/>
        <v>1861.3437901331545</v>
      </c>
      <c r="H20" s="14">
        <f t="shared" si="4"/>
        <v>297.8150064213047</v>
      </c>
      <c r="I20" s="14">
        <f t="shared" si="5"/>
        <v>3441.3372296636476</v>
      </c>
    </row>
    <row r="21" spans="1:9" x14ac:dyDescent="0.25">
      <c r="A21">
        <v>6</v>
      </c>
      <c r="D21" s="13">
        <f t="shared" si="0"/>
        <v>6</v>
      </c>
      <c r="E21" s="14">
        <f t="shared" si="1"/>
        <v>92556.090316251051</v>
      </c>
      <c r="F21" s="14">
        <f t="shared" si="2"/>
        <v>1311.2739680275522</v>
      </c>
      <c r="G21" s="14">
        <f t="shared" si="3"/>
        <v>1836.2614324449096</v>
      </c>
      <c r="H21" s="14">
        <f t="shared" si="4"/>
        <v>293.80182919118556</v>
      </c>
      <c r="I21" s="14">
        <f t="shared" si="5"/>
        <v>3441.3372296636476</v>
      </c>
    </row>
    <row r="22" spans="1:9" x14ac:dyDescent="0.25">
      <c r="A22">
        <v>7</v>
      </c>
      <c r="D22" s="13">
        <f t="shared" si="0"/>
        <v>7</v>
      </c>
      <c r="E22" s="14">
        <f t="shared" si="1"/>
        <v>91215.060569667956</v>
      </c>
      <c r="F22" s="14">
        <f t="shared" si="2"/>
        <v>1341.0297465830931</v>
      </c>
      <c r="G22" s="14">
        <f t="shared" si="3"/>
        <v>1810.6098992073744</v>
      </c>
      <c r="H22" s="14">
        <f t="shared" si="4"/>
        <v>289.69758387317989</v>
      </c>
      <c r="I22" s="14">
        <f t="shared" si="5"/>
        <v>3441.3372296636476</v>
      </c>
    </row>
    <row r="23" spans="1:9" x14ac:dyDescent="0.25">
      <c r="A23">
        <v>8</v>
      </c>
      <c r="D23" s="13">
        <f t="shared" si="0"/>
        <v>8</v>
      </c>
      <c r="E23" s="14">
        <f t="shared" si="1"/>
        <v>89843.599818467468</v>
      </c>
      <c r="F23" s="14">
        <f t="shared" si="2"/>
        <v>1371.4607512004909</v>
      </c>
      <c r="G23" s="14">
        <f t="shared" si="3"/>
        <v>1784.3762745372042</v>
      </c>
      <c r="H23" s="14">
        <f t="shared" si="4"/>
        <v>285.50020392595269</v>
      </c>
      <c r="I23" s="14">
        <f t="shared" si="5"/>
        <v>3441.3372296636476</v>
      </c>
    </row>
    <row r="24" spans="1:9" x14ac:dyDescent="0.25">
      <c r="A24">
        <v>9</v>
      </c>
      <c r="D24" s="13">
        <f t="shared" si="0"/>
        <v>9</v>
      </c>
      <c r="E24" s="14">
        <f t="shared" si="1"/>
        <v>88441.017514177875</v>
      </c>
      <c r="F24" s="14">
        <f t="shared" si="2"/>
        <v>1402.5823042896006</v>
      </c>
      <c r="G24" s="14">
        <f t="shared" si="3"/>
        <v>1757.5473494603852</v>
      </c>
      <c r="H24" s="14">
        <f t="shared" si="4"/>
        <v>281.20757591366163</v>
      </c>
      <c r="I24" s="14">
        <f t="shared" si="5"/>
        <v>3441.3372296636476</v>
      </c>
    </row>
    <row r="25" spans="1:9" x14ac:dyDescent="0.25">
      <c r="A25">
        <v>10</v>
      </c>
      <c r="D25" s="13">
        <f t="shared" si="0"/>
        <v>10</v>
      </c>
      <c r="E25" s="14">
        <f t="shared" si="1"/>
        <v>87006.607438217383</v>
      </c>
      <c r="F25" s="14">
        <f t="shared" si="2"/>
        <v>1434.4100759604894</v>
      </c>
      <c r="G25" s="14">
        <f t="shared" si="3"/>
        <v>1730.1096152613432</v>
      </c>
      <c r="H25" s="14">
        <f t="shared" si="4"/>
        <v>276.81753844181492</v>
      </c>
      <c r="I25" s="14">
        <f t="shared" si="5"/>
        <v>3441.3372296636476</v>
      </c>
    </row>
    <row r="26" spans="1:9" x14ac:dyDescent="0.25">
      <c r="A26">
        <v>11</v>
      </c>
      <c r="D26" s="13">
        <f t="shared" si="0"/>
        <v>11</v>
      </c>
      <c r="E26" s="14">
        <f t="shared" si="1"/>
        <v>85539.647346303842</v>
      </c>
      <c r="F26" s="14">
        <f t="shared" si="2"/>
        <v>1466.9600919135403</v>
      </c>
      <c r="G26" s="14">
        <f t="shared" si="3"/>
        <v>1702.049256681127</v>
      </c>
      <c r="H26" s="14">
        <f t="shared" si="4"/>
        <v>272.32788106898033</v>
      </c>
      <c r="I26" s="14">
        <f t="shared" si="5"/>
        <v>3441.3372296636476</v>
      </c>
    </row>
    <row r="27" spans="1:9" x14ac:dyDescent="0.25">
      <c r="A27">
        <v>12</v>
      </c>
      <c r="D27" s="13">
        <f t="shared" si="0"/>
        <v>12</v>
      </c>
      <c r="E27" s="14">
        <f t="shared" si="1"/>
        <v>84039.398604795235</v>
      </c>
      <c r="F27" s="14">
        <f t="shared" si="2"/>
        <v>1500.2487415086016</v>
      </c>
      <c r="G27" s="14">
        <f t="shared" si="3"/>
        <v>1673.3521449612465</v>
      </c>
      <c r="H27" s="14">
        <f t="shared" si="4"/>
        <v>267.73634319379943</v>
      </c>
      <c r="I27" s="14">
        <f t="shared" si="5"/>
        <v>3441.3372296636476</v>
      </c>
    </row>
    <row r="28" spans="1:9" x14ac:dyDescent="0.25">
      <c r="A28">
        <v>13</v>
      </c>
      <c r="D28" s="13">
        <f t="shared" si="0"/>
        <v>13</v>
      </c>
      <c r="E28" s="14">
        <f t="shared" si="1"/>
        <v>82505.105818777985</v>
      </c>
      <c r="F28" s="14">
        <f t="shared" si="2"/>
        <v>1534.2927860172479</v>
      </c>
      <c r="G28" s="14">
        <f t="shared" si="3"/>
        <v>1644.003830729655</v>
      </c>
      <c r="H28" s="14">
        <f t="shared" si="4"/>
        <v>263.04061291674481</v>
      </c>
      <c r="I28" s="14">
        <f t="shared" si="5"/>
        <v>3441.3372296636476</v>
      </c>
    </row>
    <row r="29" spans="1:9" x14ac:dyDescent="0.25">
      <c r="A29">
        <v>14</v>
      </c>
      <c r="D29" s="13">
        <f t="shared" si="0"/>
        <v>14</v>
      </c>
      <c r="E29" s="14">
        <f t="shared" si="1"/>
        <v>80935.996451715691</v>
      </c>
      <c r="F29" s="14">
        <f t="shared" si="2"/>
        <v>1569.1093670622959</v>
      </c>
      <c r="G29" s="14">
        <f t="shared" si="3"/>
        <v>1613.9895367253032</v>
      </c>
      <c r="H29" s="14">
        <f t="shared" si="4"/>
        <v>258.23832587604852</v>
      </c>
      <c r="I29" s="14">
        <f t="shared" si="5"/>
        <v>3441.3372296636476</v>
      </c>
    </row>
    <row r="30" spans="1:9" x14ac:dyDescent="0.25">
      <c r="A30">
        <v>15</v>
      </c>
      <c r="D30" s="13">
        <f t="shared" si="0"/>
        <v>15</v>
      </c>
      <c r="E30" s="14">
        <f t="shared" si="1"/>
        <v>79331.280436466855</v>
      </c>
      <c r="F30" s="14">
        <f t="shared" si="2"/>
        <v>1604.7160152488395</v>
      </c>
      <c r="G30" s="14">
        <f t="shared" si="3"/>
        <v>1583.294150357593</v>
      </c>
      <c r="H30" s="14">
        <f t="shared" si="4"/>
        <v>253.3270640572149</v>
      </c>
      <c r="I30" s="14">
        <f t="shared" si="5"/>
        <v>3441.3372296636476</v>
      </c>
    </row>
    <row r="31" spans="1:9" x14ac:dyDescent="0.25">
      <c r="A31">
        <v>16</v>
      </c>
      <c r="D31" s="13">
        <f t="shared" si="0"/>
        <v>16</v>
      </c>
      <c r="E31" s="14">
        <f t="shared" si="1"/>
        <v>77690.149777475715</v>
      </c>
      <c r="F31" s="14">
        <f t="shared" si="2"/>
        <v>1641.1306589911385</v>
      </c>
      <c r="G31" s="14">
        <f t="shared" si="3"/>
        <v>1551.9022160969905</v>
      </c>
      <c r="H31" s="14">
        <f t="shared" si="4"/>
        <v>248.30435457551849</v>
      </c>
      <c r="I31" s="14">
        <f t="shared" si="5"/>
        <v>3441.3372296636476</v>
      </c>
    </row>
    <row r="32" spans="1:9" x14ac:dyDescent="0.25">
      <c r="A32">
        <v>17</v>
      </c>
      <c r="D32" s="13">
        <f t="shared" si="0"/>
        <v>17</v>
      </c>
      <c r="E32" s="14">
        <f t="shared" si="1"/>
        <v>76011.77814393591</v>
      </c>
      <c r="F32" s="14">
        <f t="shared" si="2"/>
        <v>1678.3716335398099</v>
      </c>
      <c r="G32" s="14">
        <f t="shared" si="3"/>
        <v>1519.7979276929636</v>
      </c>
      <c r="H32" s="14">
        <f t="shared" si="4"/>
        <v>243.16766843087419</v>
      </c>
      <c r="I32" s="14">
        <f t="shared" si="5"/>
        <v>3441.3372296636476</v>
      </c>
    </row>
    <row r="33" spans="1:9" x14ac:dyDescent="0.25">
      <c r="A33">
        <v>18</v>
      </c>
      <c r="D33" s="13">
        <f t="shared" si="0"/>
        <v>18</v>
      </c>
      <c r="E33" s="14">
        <f t="shared" si="1"/>
        <v>74295.320453722044</v>
      </c>
      <c r="F33" s="14">
        <f t="shared" si="2"/>
        <v>1716.4576902138658</v>
      </c>
      <c r="G33" s="14">
        <f t="shared" si="3"/>
        <v>1486.9651202153291</v>
      </c>
      <c r="H33" s="14">
        <f t="shared" si="4"/>
        <v>237.91441923445265</v>
      </c>
      <c r="I33" s="14">
        <f t="shared" si="5"/>
        <v>3441.3372296636476</v>
      </c>
    </row>
    <row r="34" spans="1:9" x14ac:dyDescent="0.25">
      <c r="A34">
        <v>19</v>
      </c>
      <c r="D34" s="13">
        <f t="shared" si="0"/>
        <v>19</v>
      </c>
      <c r="E34" s="14">
        <f t="shared" si="1"/>
        <v>72539.912447879789</v>
      </c>
      <c r="F34" s="14">
        <f t="shared" si="2"/>
        <v>1755.4080058422517</v>
      </c>
      <c r="G34" s="14">
        <f t="shared" si="3"/>
        <v>1453.3872619149965</v>
      </c>
      <c r="H34" s="14">
        <f t="shared" si="4"/>
        <v>232.54196190639945</v>
      </c>
      <c r="I34" s="14">
        <f t="shared" si="5"/>
        <v>3441.3372296636476</v>
      </c>
    </row>
    <row r="35" spans="1:9" x14ac:dyDescent="0.25">
      <c r="A35">
        <v>20</v>
      </c>
      <c r="D35" s="13">
        <f t="shared" si="0"/>
        <v>20</v>
      </c>
      <c r="E35" s="14">
        <f t="shared" si="1"/>
        <v>70744.670255460165</v>
      </c>
      <c r="F35" s="14">
        <f t="shared" si="2"/>
        <v>1795.2421924196274</v>
      </c>
      <c r="G35" s="14">
        <f t="shared" si="3"/>
        <v>1419.0474459000175</v>
      </c>
      <c r="H35" s="14">
        <f t="shared" si="4"/>
        <v>227.0475913440028</v>
      </c>
      <c r="I35" s="14">
        <f t="shared" si="5"/>
        <v>3441.3372296636476</v>
      </c>
    </row>
    <row r="36" spans="1:9" x14ac:dyDescent="0.25">
      <c r="A36">
        <v>21</v>
      </c>
      <c r="D36" s="13">
        <f t="shared" si="0"/>
        <v>21</v>
      </c>
      <c r="E36" s="14">
        <f t="shared" si="1"/>
        <v>68908.689948478903</v>
      </c>
      <c r="F36" s="14">
        <f t="shared" si="2"/>
        <v>1835.9803069812667</v>
      </c>
      <c r="G36" s="14">
        <f t="shared" si="3"/>
        <v>1383.9283816227421</v>
      </c>
      <c r="H36" s="14">
        <f t="shared" si="4"/>
        <v>221.42854105963875</v>
      </c>
      <c r="I36" s="14">
        <f t="shared" si="5"/>
        <v>3441.3372296636476</v>
      </c>
    </row>
    <row r="37" spans="1:9" x14ac:dyDescent="0.25">
      <c r="A37">
        <v>22</v>
      </c>
      <c r="D37" s="13">
        <f t="shared" si="0"/>
        <v>22</v>
      </c>
      <c r="E37" s="14">
        <f t="shared" si="1"/>
        <v>67031.04708677686</v>
      </c>
      <c r="F37" s="14">
        <f t="shared" si="2"/>
        <v>1877.642861702036</v>
      </c>
      <c r="G37" s="14">
        <f t="shared" si="3"/>
        <v>1348.012386173803</v>
      </c>
      <c r="H37" s="14">
        <f t="shared" si="4"/>
        <v>215.68198178780847</v>
      </c>
      <c r="I37" s="14">
        <f t="shared" si="5"/>
        <v>3441.3372296636476</v>
      </c>
    </row>
    <row r="38" spans="1:9" x14ac:dyDescent="0.25">
      <c r="A38">
        <v>23</v>
      </c>
      <c r="D38" s="13">
        <f t="shared" si="0"/>
        <v>23</v>
      </c>
      <c r="E38" s="14">
        <f t="shared" si="1"/>
        <v>65110.796252552318</v>
      </c>
      <c r="F38" s="14">
        <f t="shared" si="2"/>
        <v>1920.2508342245442</v>
      </c>
      <c r="G38" s="14">
        <f t="shared" si="3"/>
        <v>1311.2813753785374</v>
      </c>
      <c r="H38" s="14">
        <f t="shared" si="4"/>
        <v>209.80502006056599</v>
      </c>
      <c r="I38" s="14">
        <f t="shared" si="5"/>
        <v>3441.3372296636476</v>
      </c>
    </row>
    <row r="39" spans="1:9" x14ac:dyDescent="0.25">
      <c r="A39">
        <v>24</v>
      </c>
      <c r="D39" s="13">
        <f t="shared" si="0"/>
        <v>24</v>
      </c>
      <c r="E39" s="14">
        <f t="shared" si="1"/>
        <v>63146.970574330662</v>
      </c>
      <c r="F39" s="14">
        <f t="shared" si="2"/>
        <v>1963.8256782216588</v>
      </c>
      <c r="G39" s="14">
        <f t="shared" si="3"/>
        <v>1273.7168546913697</v>
      </c>
      <c r="H39" s="14">
        <f t="shared" si="4"/>
        <v>203.79469675061915</v>
      </c>
      <c r="I39" s="14">
        <f t="shared" si="5"/>
        <v>3441.3372296636476</v>
      </c>
    </row>
    <row r="40" spans="1:9" x14ac:dyDescent="0.25">
      <c r="A40">
        <v>25</v>
      </c>
      <c r="D40" s="13">
        <f t="shared" si="0"/>
        <v>25</v>
      </c>
      <c r="E40" s="14">
        <f t="shared" si="1"/>
        <v>61138.581240131949</v>
      </c>
      <c r="F40" s="14">
        <f t="shared" si="2"/>
        <v>2008.3893341987141</v>
      </c>
      <c r="G40" s="14">
        <f t="shared" si="3"/>
        <v>1235.2999098835633</v>
      </c>
      <c r="H40" s="14">
        <f t="shared" si="4"/>
        <v>197.64798558137014</v>
      </c>
      <c r="I40" s="14">
        <f t="shared" si="5"/>
        <v>3441.3372296636476</v>
      </c>
    </row>
    <row r="41" spans="1:9" x14ac:dyDescent="0.25">
      <c r="A41">
        <v>26</v>
      </c>
      <c r="D41" s="13">
        <f t="shared" si="0"/>
        <v>26</v>
      </c>
      <c r="E41" s="14">
        <f t="shared" si="1"/>
        <v>59084.616999591104</v>
      </c>
      <c r="F41" s="14">
        <f t="shared" si="2"/>
        <v>2053.9642405408426</v>
      </c>
      <c r="G41" s="14">
        <f t="shared" si="3"/>
        <v>1196.0111975196594</v>
      </c>
      <c r="H41" s="14">
        <f t="shared" si="4"/>
        <v>191.36179160314552</v>
      </c>
      <c r="I41" s="14">
        <f t="shared" si="5"/>
        <v>3441.3372296636476</v>
      </c>
    </row>
    <row r="42" spans="1:9" x14ac:dyDescent="0.25">
      <c r="A42">
        <v>27</v>
      </c>
      <c r="D42" s="13">
        <f t="shared" si="0"/>
        <v>27</v>
      </c>
      <c r="E42" s="14">
        <f t="shared" si="1"/>
        <v>56984.043654780107</v>
      </c>
      <c r="F42" s="14">
        <f t="shared" si="2"/>
        <v>2100.573344810995</v>
      </c>
      <c r="G42" s="14">
        <f t="shared" si="3"/>
        <v>1155.8309352178037</v>
      </c>
      <c r="H42" s="14">
        <f t="shared" si="4"/>
        <v>184.9329496348486</v>
      </c>
      <c r="I42" s="14">
        <f t="shared" si="5"/>
        <v>3441.3372296636476</v>
      </c>
    </row>
    <row r="43" spans="1:9" x14ac:dyDescent="0.25">
      <c r="A43">
        <v>28</v>
      </c>
      <c r="D43" s="13">
        <f t="shared" si="0"/>
        <v>28</v>
      </c>
      <c r="E43" s="14">
        <f t="shared" si="1"/>
        <v>54835.803539475768</v>
      </c>
      <c r="F43" s="14">
        <f t="shared" si="2"/>
        <v>2148.2401153043406</v>
      </c>
      <c r="G43" s="14">
        <f t="shared" si="3"/>
        <v>1114.7388916890577</v>
      </c>
      <c r="H43" s="14">
        <f t="shared" si="4"/>
        <v>178.35822267024923</v>
      </c>
      <c r="I43" s="14">
        <f t="shared" si="5"/>
        <v>3441.3372296636476</v>
      </c>
    </row>
    <row r="44" spans="1:9" x14ac:dyDescent="0.25">
      <c r="A44">
        <v>29</v>
      </c>
      <c r="D44" s="13">
        <f t="shared" si="0"/>
        <v>29</v>
      </c>
      <c r="E44" s="14">
        <f t="shared" si="1"/>
        <v>52638.814986610909</v>
      </c>
      <c r="F44" s="14">
        <f t="shared" si="2"/>
        <v>2196.9885528648597</v>
      </c>
      <c r="G44" s="14">
        <f t="shared" si="3"/>
        <v>1072.7143765506792</v>
      </c>
      <c r="H44" s="14">
        <f t="shared" si="4"/>
        <v>171.63430024810867</v>
      </c>
      <c r="I44" s="14">
        <f t="shared" si="5"/>
        <v>3441.3372296636476</v>
      </c>
    </row>
    <row r="45" spans="1:9" x14ac:dyDescent="0.25">
      <c r="A45">
        <v>30</v>
      </c>
      <c r="D45" s="13">
        <f t="shared" si="0"/>
        <v>30</v>
      </c>
      <c r="E45" s="14">
        <f t="shared" si="1"/>
        <v>50391.971783640824</v>
      </c>
      <c r="F45" s="14">
        <f t="shared" si="2"/>
        <v>2246.8432029700853</v>
      </c>
      <c r="G45" s="14">
        <f t="shared" si="3"/>
        <v>1029.7362299082431</v>
      </c>
      <c r="H45" s="14">
        <f t="shared" si="4"/>
        <v>164.7577967853189</v>
      </c>
      <c r="I45" s="14">
        <f t="shared" si="5"/>
        <v>3441.3372296636476</v>
      </c>
    </row>
    <row r="46" spans="1:9" x14ac:dyDescent="0.25">
      <c r="A46">
        <v>31</v>
      </c>
      <c r="D46" s="13">
        <f t="shared" si="0"/>
        <v>31</v>
      </c>
      <c r="E46" s="14">
        <f t="shared" si="1"/>
        <v>48094.142615550751</v>
      </c>
      <c r="F46" s="14">
        <f t="shared" si="2"/>
        <v>2297.8291680900729</v>
      </c>
      <c r="G46" s="14">
        <f t="shared" si="3"/>
        <v>985.78281170135767</v>
      </c>
      <c r="H46" s="14">
        <f t="shared" si="4"/>
        <v>157.72524987221723</v>
      </c>
      <c r="I46" s="14">
        <f t="shared" si="5"/>
        <v>3441.3372296636476</v>
      </c>
    </row>
    <row r="47" spans="1:9" x14ac:dyDescent="0.25">
      <c r="A47">
        <v>32</v>
      </c>
      <c r="D47" s="13">
        <f t="shared" si="0"/>
        <v>32</v>
      </c>
      <c r="E47" s="14">
        <f t="shared" si="1"/>
        <v>45744.170495223931</v>
      </c>
      <c r="F47" s="14">
        <f t="shared" si="2"/>
        <v>2349.97212032682</v>
      </c>
      <c r="G47" s="14">
        <f t="shared" si="3"/>
        <v>940.83199080761005</v>
      </c>
      <c r="H47" s="14">
        <f t="shared" si="4"/>
        <v>150.5331185292176</v>
      </c>
      <c r="I47" s="14">
        <f t="shared" si="5"/>
        <v>3441.3372296636476</v>
      </c>
    </row>
    <row r="48" spans="1:9" x14ac:dyDescent="0.25">
      <c r="A48">
        <v>33</v>
      </c>
      <c r="D48" s="13">
        <f t="shared" si="0"/>
        <v>33</v>
      </c>
      <c r="E48" s="14">
        <f t="shared" si="1"/>
        <v>43340.872180883423</v>
      </c>
      <c r="F48" s="14">
        <f t="shared" si="2"/>
        <v>2403.2983143405108</v>
      </c>
      <c r="G48" s="14">
        <f t="shared" si="3"/>
        <v>894.86113389925583</v>
      </c>
      <c r="H48" s="14">
        <f t="shared" si="4"/>
        <v>143.17778142388093</v>
      </c>
      <c r="I48" s="14">
        <f t="shared" si="5"/>
        <v>3441.3372296636476</v>
      </c>
    </row>
    <row r="49" spans="1:9" x14ac:dyDescent="0.25">
      <c r="A49">
        <v>34</v>
      </c>
      <c r="D49" s="13">
        <f t="shared" si="0"/>
        <v>34</v>
      </c>
      <c r="E49" s="14">
        <f t="shared" si="1"/>
        <v>40883.037580314347</v>
      </c>
      <c r="F49" s="14">
        <f t="shared" si="2"/>
        <v>2457.8346005690787</v>
      </c>
      <c r="G49" s="14">
        <f t="shared" si="3"/>
        <v>847.84709404704211</v>
      </c>
      <c r="H49" s="14">
        <f t="shared" si="4"/>
        <v>135.65553504752674</v>
      </c>
      <c r="I49" s="14">
        <f t="shared" si="5"/>
        <v>3441.3372296636476</v>
      </c>
    </row>
    <row r="50" spans="1:9" x14ac:dyDescent="0.25">
      <c r="A50">
        <v>35</v>
      </c>
      <c r="D50" s="13">
        <f t="shared" si="0"/>
        <v>35</v>
      </c>
      <c r="E50" s="14">
        <f t="shared" si="1"/>
        <v>38369.429141566594</v>
      </c>
      <c r="F50" s="14">
        <f t="shared" si="2"/>
        <v>2513.6084387477549</v>
      </c>
      <c r="G50" s="14">
        <f t="shared" si="3"/>
        <v>799.76619906542464</v>
      </c>
      <c r="H50" s="14">
        <f t="shared" si="4"/>
        <v>127.96259185046794</v>
      </c>
      <c r="I50" s="14">
        <f t="shared" si="5"/>
        <v>3441.3372296636476</v>
      </c>
    </row>
    <row r="51" spans="1:9" x14ac:dyDescent="0.25">
      <c r="A51">
        <v>36</v>
      </c>
      <c r="D51" s="13">
        <f t="shared" si="0"/>
        <v>36</v>
      </c>
      <c r="E51" s="14">
        <f>IF(D51&lt;=$E$7,IF(D51=0,$E$6,E50-F51),"")</f>
        <v>35798.781229831191</v>
      </c>
      <c r="F51" s="14">
        <f t="shared" si="2"/>
        <v>2570.6479117354056</v>
      </c>
      <c r="G51" s="14">
        <f t="shared" si="3"/>
        <v>750.59423959331218</v>
      </c>
      <c r="H51" s="14">
        <f t="shared" si="4"/>
        <v>120.09507833492995</v>
      </c>
      <c r="I51" s="14">
        <f t="shared" si="5"/>
        <v>3441.3372296636476</v>
      </c>
    </row>
    <row r="52" spans="1:9" x14ac:dyDescent="0.25">
      <c r="A52">
        <v>37</v>
      </c>
      <c r="D52" s="13">
        <f t="shared" si="0"/>
        <v>37</v>
      </c>
      <c r="E52" s="14">
        <f t="shared" si="1"/>
        <v>33169.799490176571</v>
      </c>
      <c r="F52" s="14">
        <f t="shared" si="2"/>
        <v>2628.9817396546177</v>
      </c>
      <c r="G52" s="14">
        <f t="shared" si="3"/>
        <v>700.30645690433596</v>
      </c>
      <c r="H52" s="14">
        <f t="shared" si="4"/>
        <v>112.04903310469376</v>
      </c>
      <c r="I52" s="14">
        <f t="shared" si="5"/>
        <v>3441.3372296636476</v>
      </c>
    </row>
    <row r="53" spans="1:9" x14ac:dyDescent="0.25">
      <c r="A53">
        <v>38</v>
      </c>
      <c r="D53" s="13">
        <f t="shared" si="0"/>
        <v>38</v>
      </c>
      <c r="E53" s="14">
        <f t="shared" si="1"/>
        <v>30481.160195823912</v>
      </c>
      <c r="F53" s="14">
        <f t="shared" si="2"/>
        <v>2688.6392943526607</v>
      </c>
      <c r="G53" s="14">
        <f t="shared" si="3"/>
        <v>648.87753044050601</v>
      </c>
      <c r="H53" s="14">
        <f t="shared" si="4"/>
        <v>103.82040487048096</v>
      </c>
      <c r="I53" s="14">
        <f t="shared" si="5"/>
        <v>3441.3372296636476</v>
      </c>
    </row>
    <row r="54" spans="1:9" x14ac:dyDescent="0.25">
      <c r="A54">
        <v>39</v>
      </c>
      <c r="D54" s="13">
        <f t="shared" si="0"/>
        <v>39</v>
      </c>
      <c r="E54" s="14">
        <f t="shared" si="1"/>
        <v>27731.50958163332</v>
      </c>
      <c r="F54" s="14">
        <f t="shared" si="2"/>
        <v>2749.6506141905925</v>
      </c>
      <c r="G54" s="14">
        <f t="shared" si="3"/>
        <v>596.28156506297853</v>
      </c>
      <c r="H54" s="14">
        <f t="shared" si="4"/>
        <v>95.405050410076569</v>
      </c>
      <c r="I54" s="14">
        <f t="shared" si="5"/>
        <v>3441.3372296636476</v>
      </c>
    </row>
    <row r="55" spans="1:9" x14ac:dyDescent="0.25">
      <c r="A55">
        <v>40</v>
      </c>
      <c r="D55" s="13">
        <f t="shared" si="0"/>
        <v>40</v>
      </c>
      <c r="E55" s="14">
        <f t="shared" si="1"/>
        <v>24919.463162465348</v>
      </c>
      <c r="F55" s="14">
        <f t="shared" si="2"/>
        <v>2812.0464191679721</v>
      </c>
      <c r="G55" s="14">
        <f t="shared" si="3"/>
        <v>542.49207801351326</v>
      </c>
      <c r="H55" s="14">
        <f t="shared" si="4"/>
        <v>86.798732482162123</v>
      </c>
      <c r="I55" s="14">
        <f t="shared" si="5"/>
        <v>3441.3372296636476</v>
      </c>
    </row>
    <row r="56" spans="1:9" x14ac:dyDescent="0.25">
      <c r="A56">
        <v>41</v>
      </c>
      <c r="D56" s="13">
        <f t="shared" si="0"/>
        <v>41</v>
      </c>
      <c r="E56" s="14">
        <f t="shared" si="1"/>
        <v>22043.605036074568</v>
      </c>
      <c r="F56" s="14">
        <f t="shared" si="2"/>
        <v>2875.8581263907799</v>
      </c>
      <c r="G56" s="14">
        <f t="shared" si="3"/>
        <v>487.48198558005822</v>
      </c>
      <c r="H56" s="14">
        <f t="shared" si="4"/>
        <v>77.997117692809312</v>
      </c>
      <c r="I56" s="14">
        <f t="shared" si="5"/>
        <v>3441.3372296636476</v>
      </c>
    </row>
    <row r="57" spans="1:9" x14ac:dyDescent="0.25">
      <c r="A57">
        <v>42</v>
      </c>
      <c r="D57" s="13">
        <f t="shared" si="0"/>
        <v>42</v>
      </c>
      <c r="E57" s="14">
        <f t="shared" si="1"/>
        <v>19102.487170184224</v>
      </c>
      <c r="F57" s="14">
        <f t="shared" si="2"/>
        <v>2941.1178658903432</v>
      </c>
      <c r="G57" s="14">
        <f t="shared" si="3"/>
        <v>431.2235894597452</v>
      </c>
      <c r="H57" s="14">
        <f t="shared" si="4"/>
        <v>68.995774313559238</v>
      </c>
      <c r="I57" s="14">
        <f t="shared" si="5"/>
        <v>3441.3372296636476</v>
      </c>
    </row>
    <row r="58" spans="1:9" x14ac:dyDescent="0.25">
      <c r="A58">
        <v>43</v>
      </c>
      <c r="D58" s="13">
        <f t="shared" si="0"/>
        <v>43</v>
      </c>
      <c r="E58" s="14">
        <f t="shared" si="1"/>
        <v>16094.628673382997</v>
      </c>
      <c r="F58" s="14">
        <f t="shared" si="2"/>
        <v>3007.8584968012274</v>
      </c>
      <c r="G58" s="14">
        <f t="shared" si="3"/>
        <v>373.68856281243103</v>
      </c>
      <c r="H58" s="14">
        <f t="shared" si="4"/>
        <v>59.790170049988966</v>
      </c>
      <c r="I58" s="14">
        <f t="shared" si="5"/>
        <v>3441.3372296636476</v>
      </c>
    </row>
    <row r="59" spans="1:9" x14ac:dyDescent="0.25">
      <c r="A59">
        <v>44</v>
      </c>
      <c r="D59" s="13">
        <f t="shared" si="0"/>
        <v>44</v>
      </c>
      <c r="E59" s="14">
        <f t="shared" si="1"/>
        <v>13018.515049476753</v>
      </c>
      <c r="F59" s="14">
        <f t="shared" si="2"/>
        <v>3076.1136239062434</v>
      </c>
      <c r="G59" s="14">
        <f t="shared" si="3"/>
        <v>314.84793599776214</v>
      </c>
      <c r="H59" s="14">
        <f t="shared" si="4"/>
        <v>50.375669759641944</v>
      </c>
      <c r="I59" s="14">
        <f t="shared" si="5"/>
        <v>3441.3372296636476</v>
      </c>
    </row>
    <row r="60" spans="1:9" x14ac:dyDescent="0.25">
      <c r="A60">
        <v>45</v>
      </c>
      <c r="D60" s="13">
        <f t="shared" si="0"/>
        <v>45</v>
      </c>
      <c r="E60" s="14">
        <f t="shared" si="1"/>
        <v>9872.5974349198586</v>
      </c>
      <c r="F60" s="14">
        <f t="shared" si="2"/>
        <v>3145.9176145568936</v>
      </c>
      <c r="G60" s="14">
        <f t="shared" si="3"/>
        <v>254.67208198858094</v>
      </c>
      <c r="H60" s="14">
        <f t="shared" si="4"/>
        <v>40.747533118172953</v>
      </c>
      <c r="I60" s="14">
        <f t="shared" si="5"/>
        <v>3441.3372296636476</v>
      </c>
    </row>
    <row r="61" spans="1:9" x14ac:dyDescent="0.25">
      <c r="A61">
        <v>46</v>
      </c>
      <c r="D61" s="13">
        <f t="shared" si="0"/>
        <v>46</v>
      </c>
      <c r="E61" s="14">
        <f t="shared" si="1"/>
        <v>6655.2918189420725</v>
      </c>
      <c r="F61" s="14">
        <f t="shared" si="2"/>
        <v>3217.3056159777861</v>
      </c>
      <c r="G61" s="14">
        <f t="shared" si="3"/>
        <v>193.1307014533289</v>
      </c>
      <c r="H61" s="14">
        <f t="shared" si="4"/>
        <v>30.900912232532622</v>
      </c>
      <c r="I61" s="14">
        <f t="shared" si="5"/>
        <v>3441.3372296636476</v>
      </c>
    </row>
    <row r="62" spans="1:9" x14ac:dyDescent="0.25">
      <c r="A62">
        <v>47</v>
      </c>
      <c r="D62" s="13">
        <f t="shared" si="0"/>
        <v>47</v>
      </c>
      <c r="E62" s="14">
        <f t="shared" si="1"/>
        <v>3364.978245978351</v>
      </c>
      <c r="F62" s="14">
        <f t="shared" si="2"/>
        <v>3290.3135729637215</v>
      </c>
      <c r="G62" s="14">
        <f t="shared" si="3"/>
        <v>130.19280749993607</v>
      </c>
      <c r="H62" s="14">
        <f t="shared" si="4"/>
        <v>20.830849199989771</v>
      </c>
      <c r="I62" s="14">
        <f t="shared" si="5"/>
        <v>3441.3372296636476</v>
      </c>
    </row>
    <row r="63" spans="1:9" x14ac:dyDescent="0.25">
      <c r="A63">
        <v>48</v>
      </c>
      <c r="D63" s="13">
        <f t="shared" si="0"/>
        <v>48</v>
      </c>
      <c r="E63" s="14">
        <f t="shared" si="1"/>
        <v>-2.0008883439004421E-11</v>
      </c>
      <c r="F63" s="14">
        <f t="shared" si="2"/>
        <v>3364.978245978371</v>
      </c>
      <c r="G63" s="14">
        <f t="shared" si="3"/>
        <v>65.826710073514377</v>
      </c>
      <c r="H63" s="14">
        <f t="shared" si="4"/>
        <v>10.532273611762301</v>
      </c>
      <c r="I63" s="14">
        <f t="shared" si="5"/>
        <v>3441.3372296636476</v>
      </c>
    </row>
    <row r="64" spans="1:9" x14ac:dyDescent="0.25">
      <c r="A64">
        <v>49</v>
      </c>
      <c r="D64" s="13" t="str">
        <f t="shared" si="0"/>
        <v/>
      </c>
      <c r="E64" s="14" t="str">
        <f t="shared" si="1"/>
        <v/>
      </c>
      <c r="F64" s="14" t="str">
        <f t="shared" si="2"/>
        <v/>
      </c>
      <c r="G64" s="14" t="str">
        <f t="shared" si="3"/>
        <v/>
      </c>
      <c r="H64" s="14" t="str">
        <f t="shared" si="4"/>
        <v/>
      </c>
      <c r="I64" s="14" t="str">
        <f t="shared" si="5"/>
        <v/>
      </c>
    </row>
    <row r="65" spans="1:10" x14ac:dyDescent="0.25">
      <c r="A65">
        <v>50</v>
      </c>
      <c r="D65" s="13" t="str">
        <f t="shared" si="0"/>
        <v/>
      </c>
      <c r="E65" s="14" t="str">
        <f t="shared" si="1"/>
        <v/>
      </c>
      <c r="F65" s="14" t="str">
        <f t="shared" si="2"/>
        <v/>
      </c>
      <c r="G65" s="14" t="str">
        <f t="shared" si="3"/>
        <v/>
      </c>
      <c r="H65" s="14" t="str">
        <f t="shared" si="4"/>
        <v/>
      </c>
      <c r="I65" s="14" t="str">
        <f t="shared" si="5"/>
        <v/>
      </c>
    </row>
    <row r="66" spans="1:10" x14ac:dyDescent="0.25">
      <c r="A66">
        <v>51</v>
      </c>
      <c r="D66" s="13" t="str">
        <f t="shared" si="0"/>
        <v/>
      </c>
      <c r="E66" s="14" t="str">
        <f t="shared" si="1"/>
        <v/>
      </c>
      <c r="F66" s="14" t="str">
        <f t="shared" si="2"/>
        <v/>
      </c>
      <c r="G66" s="14" t="str">
        <f t="shared" si="3"/>
        <v/>
      </c>
      <c r="H66" s="14" t="str">
        <f t="shared" si="4"/>
        <v/>
      </c>
      <c r="I66" s="14" t="str">
        <f t="shared" si="5"/>
        <v/>
      </c>
    </row>
    <row r="67" spans="1:10" x14ac:dyDescent="0.25">
      <c r="A67">
        <v>52</v>
      </c>
      <c r="D67" s="13" t="str">
        <f t="shared" si="0"/>
        <v/>
      </c>
      <c r="E67" s="14" t="str">
        <f t="shared" si="1"/>
        <v/>
      </c>
      <c r="F67" s="14" t="str">
        <f t="shared" si="2"/>
        <v/>
      </c>
      <c r="G67" s="14" t="str">
        <f t="shared" si="3"/>
        <v/>
      </c>
      <c r="H67" s="14" t="str">
        <f t="shared" si="4"/>
        <v/>
      </c>
      <c r="I67" s="14" t="str">
        <f t="shared" si="5"/>
        <v/>
      </c>
    </row>
    <row r="68" spans="1:10" x14ac:dyDescent="0.25">
      <c r="A68">
        <v>53</v>
      </c>
      <c r="D68" s="13" t="str">
        <f t="shared" si="0"/>
        <v/>
      </c>
      <c r="E68" s="14" t="str">
        <f t="shared" si="1"/>
        <v/>
      </c>
      <c r="F68" s="14" t="str">
        <f t="shared" si="2"/>
        <v/>
      </c>
      <c r="G68" s="14" t="str">
        <f t="shared" si="3"/>
        <v/>
      </c>
      <c r="H68" s="14" t="str">
        <f t="shared" si="4"/>
        <v/>
      </c>
      <c r="I68" s="14" t="str">
        <f t="shared" si="5"/>
        <v/>
      </c>
    </row>
    <row r="69" spans="1:10" x14ac:dyDescent="0.25">
      <c r="A69">
        <v>54</v>
      </c>
      <c r="D69" s="13" t="str">
        <f t="shared" si="0"/>
        <v/>
      </c>
      <c r="E69" s="14" t="str">
        <f t="shared" si="1"/>
        <v/>
      </c>
      <c r="F69" s="14" t="str">
        <f t="shared" si="2"/>
        <v/>
      </c>
      <c r="G69" s="14" t="str">
        <f t="shared" si="3"/>
        <v/>
      </c>
      <c r="H69" s="14" t="str">
        <f t="shared" si="4"/>
        <v/>
      </c>
      <c r="I69" s="14" t="str">
        <f t="shared" si="5"/>
        <v/>
      </c>
    </row>
    <row r="70" spans="1:10" x14ac:dyDescent="0.25">
      <c r="A70">
        <v>55</v>
      </c>
      <c r="D70" s="13" t="str">
        <f t="shared" si="0"/>
        <v/>
      </c>
      <c r="E70" s="14" t="str">
        <f t="shared" si="1"/>
        <v/>
      </c>
      <c r="F70" s="14" t="str">
        <f t="shared" si="2"/>
        <v/>
      </c>
      <c r="G70" s="14" t="str">
        <f t="shared" si="3"/>
        <v/>
      </c>
      <c r="H70" s="14" t="str">
        <f t="shared" si="4"/>
        <v/>
      </c>
      <c r="I70" s="14" t="str">
        <f t="shared" si="5"/>
        <v/>
      </c>
    </row>
    <row r="71" spans="1:10" x14ac:dyDescent="0.25">
      <c r="A71">
        <v>56</v>
      </c>
      <c r="D71" s="13" t="str">
        <f t="shared" si="0"/>
        <v/>
      </c>
      <c r="E71" s="14" t="str">
        <f t="shared" si="1"/>
        <v/>
      </c>
      <c r="F71" s="14" t="str">
        <f t="shared" si="2"/>
        <v/>
      </c>
      <c r="G71" s="14" t="str">
        <f t="shared" si="3"/>
        <v/>
      </c>
      <c r="H71" s="14" t="str">
        <f t="shared" si="4"/>
        <v/>
      </c>
      <c r="I71" s="14" t="str">
        <f t="shared" si="5"/>
        <v/>
      </c>
    </row>
    <row r="72" spans="1:10" x14ac:dyDescent="0.25">
      <c r="A72">
        <v>57</v>
      </c>
      <c r="D72" s="13" t="str">
        <f t="shared" si="0"/>
        <v/>
      </c>
      <c r="E72" s="14" t="str">
        <f t="shared" si="1"/>
        <v/>
      </c>
      <c r="F72" s="14" t="str">
        <f t="shared" si="2"/>
        <v/>
      </c>
      <c r="G72" s="14" t="str">
        <f t="shared" si="3"/>
        <v/>
      </c>
      <c r="H72" s="14" t="str">
        <f t="shared" si="4"/>
        <v/>
      </c>
      <c r="I72" s="14" t="str">
        <f t="shared" si="5"/>
        <v/>
      </c>
    </row>
    <row r="73" spans="1:10" x14ac:dyDescent="0.25">
      <c r="A73">
        <v>58</v>
      </c>
      <c r="D73" s="13" t="str">
        <f t="shared" si="0"/>
        <v/>
      </c>
      <c r="E73" s="14" t="str">
        <f t="shared" si="1"/>
        <v/>
      </c>
      <c r="F73" s="14" t="str">
        <f t="shared" si="2"/>
        <v/>
      </c>
      <c r="G73" s="14" t="str">
        <f t="shared" si="3"/>
        <v/>
      </c>
      <c r="H73" s="14" t="str">
        <f t="shared" si="4"/>
        <v/>
      </c>
      <c r="I73" s="14" t="str">
        <f t="shared" si="5"/>
        <v/>
      </c>
    </row>
    <row r="74" spans="1:10" x14ac:dyDescent="0.25">
      <c r="A74">
        <v>59</v>
      </c>
      <c r="D74" s="13" t="str">
        <f t="shared" si="0"/>
        <v/>
      </c>
      <c r="E74" s="14" t="str">
        <f t="shared" si="1"/>
        <v/>
      </c>
      <c r="F74" s="14" t="str">
        <f t="shared" si="2"/>
        <v/>
      </c>
      <c r="G74" s="14" t="str">
        <f t="shared" si="3"/>
        <v/>
      </c>
      <c r="H74" s="14" t="str">
        <f t="shared" si="4"/>
        <v/>
      </c>
      <c r="I74" s="14" t="str">
        <f t="shared" si="5"/>
        <v/>
      </c>
    </row>
    <row r="75" spans="1:10" x14ac:dyDescent="0.25">
      <c r="A75">
        <v>60</v>
      </c>
      <c r="D75" s="13" t="str">
        <f t="shared" si="0"/>
        <v/>
      </c>
      <c r="E75" s="14" t="str">
        <f t="shared" si="1"/>
        <v/>
      </c>
      <c r="F75" s="14" t="str">
        <f t="shared" si="2"/>
        <v/>
      </c>
      <c r="G75" s="14" t="str">
        <f t="shared" si="3"/>
        <v/>
      </c>
      <c r="H75" s="14" t="str">
        <f t="shared" si="4"/>
        <v/>
      </c>
      <c r="I75" s="14" t="str">
        <f t="shared" si="5"/>
        <v/>
      </c>
    </row>
    <row r="76" spans="1:10" ht="18.75" x14ac:dyDescent="0.3">
      <c r="J76" s="24"/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>
      <formula1>$XFC$2:$XFC$5</formula1>
    </dataValidation>
    <dataValidation type="list" allowBlank="1" showInputMessage="1" showErrorMessage="1" sqref="E5">
      <formula1>"IMSS JUBILADO"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INBURSA-1.96%</vt:lpstr>
      <vt:lpstr>'INBURSA-1.96%'!Área_de_impresión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2025-07-18T20:13:17Z</cp:lastPrinted>
  <dcterms:created xsi:type="dcterms:W3CDTF">2022-04-20T18:00:31Z</dcterms:created>
  <dcterms:modified xsi:type="dcterms:W3CDTF">2025-09-05T16:37:13Z</dcterms:modified>
</cp:coreProperties>
</file>