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GFI NUEVO-2.72%" sheetId="10" r:id="rId1"/>
    <sheet name="GFI COMPRA-2.71%" sheetId="11" r:id="rId2"/>
    <sheet name="GFI COMPRA-2.50%" sheetId="12" r:id="rId3"/>
    <sheet name="GFI COMPRA-2.37%" sheetId="16" r:id="rId4"/>
    <sheet name="GFI COMPRA-2.29%" sheetId="13" r:id="rId5"/>
    <sheet name="GFI COMPRA-2.21%" sheetId="14" r:id="rId6"/>
    <sheet name="GFI COMPRA-2.02%" sheetId="17" r:id="rId7"/>
  </sheets>
  <definedNames>
    <definedName name="_xlnm.Print_Area" localSheetId="6">'GFI COMPRA-2.02%'!$B$1:$K$76</definedName>
    <definedName name="_xlnm.Print_Area" localSheetId="5">'GFI COMPRA-2.21%'!$B$1:$K$76</definedName>
    <definedName name="_xlnm.Print_Area" localSheetId="4">'GFI COMPRA-2.29%'!$B$1:$K$76</definedName>
    <definedName name="_xlnm.Print_Area" localSheetId="3">'GFI COMPRA-2.37%'!$B$1:$K$76</definedName>
    <definedName name="_xlnm.Print_Area" localSheetId="2">'GFI COMPRA-2.50%'!$B$1:$K$76</definedName>
    <definedName name="_xlnm.Print_Area" localSheetId="1">'GFI COMPRA-2.71%'!$B$1:$K$76</definedName>
    <definedName name="_xlnm.Print_Area" localSheetId="0">'GFI NUEVO-2.72%'!$B$1:$K$76</definedName>
  </definedNames>
  <calcPr calcId="152511"/>
</workbook>
</file>

<file path=xl/calcChain.xml><?xml version="1.0" encoding="utf-8"?>
<calcChain xmlns="http://schemas.openxmlformats.org/spreadsheetml/2006/main">
  <c r="D75" i="17" l="1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J6" i="17"/>
  <c r="E15" i="17" l="1"/>
  <c r="G16" i="17" s="1"/>
  <c r="I16" i="17"/>
  <c r="I20" i="17"/>
  <c r="I44" i="17"/>
  <c r="I60" i="17"/>
  <c r="I39" i="17"/>
  <c r="I71" i="17"/>
  <c r="I64" i="17"/>
  <c r="I23" i="17"/>
  <c r="I55" i="17"/>
  <c r="I32" i="17"/>
  <c r="E9" i="17"/>
  <c r="I37" i="17"/>
  <c r="I33" i="17"/>
  <c r="I17" i="17"/>
  <c r="I29" i="17"/>
  <c r="I18" i="17"/>
  <c r="I45" i="17"/>
  <c r="I25" i="17"/>
  <c r="I34" i="17"/>
  <c r="I22" i="17"/>
  <c r="I21" i="17"/>
  <c r="I73" i="17"/>
  <c r="I69" i="17"/>
  <c r="I65" i="17"/>
  <c r="I61" i="17"/>
  <c r="I57" i="17"/>
  <c r="I53" i="17"/>
  <c r="I49" i="17"/>
  <c r="I41" i="17"/>
  <c r="I26" i="17"/>
  <c r="I74" i="17"/>
  <c r="I70" i="17"/>
  <c r="I66" i="17"/>
  <c r="I62" i="17"/>
  <c r="I58" i="17"/>
  <c r="I54" i="17"/>
  <c r="I50" i="17"/>
  <c r="I46" i="17"/>
  <c r="I42" i="17"/>
  <c r="I38" i="17"/>
  <c r="I30" i="17"/>
  <c r="I31" i="17"/>
  <c r="I47" i="17"/>
  <c r="I63" i="17"/>
  <c r="I72" i="17"/>
  <c r="I19" i="17"/>
  <c r="I27" i="17"/>
  <c r="I35" i="17"/>
  <c r="I43" i="17"/>
  <c r="I51" i="17"/>
  <c r="I59" i="17"/>
  <c r="I67" i="17"/>
  <c r="I75" i="17"/>
  <c r="I24" i="17"/>
  <c r="I28" i="17"/>
  <c r="I36" i="17"/>
  <c r="I40" i="17"/>
  <c r="I48" i="17"/>
  <c r="I52" i="17"/>
  <c r="I56" i="17"/>
  <c r="I68" i="17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F15" i="16" s="1"/>
  <c r="J7" i="16"/>
  <c r="E8" i="16" s="1"/>
  <c r="I13" i="17" l="1"/>
  <c r="H16" i="17"/>
  <c r="F16" i="17"/>
  <c r="I58" i="16"/>
  <c r="I18" i="16"/>
  <c r="I74" i="16"/>
  <c r="I26" i="16"/>
  <c r="I34" i="16"/>
  <c r="I42" i="16"/>
  <c r="I50" i="16"/>
  <c r="I66" i="16"/>
  <c r="I17" i="16"/>
  <c r="I25" i="16"/>
  <c r="I33" i="16"/>
  <c r="I44" i="16"/>
  <c r="I60" i="16"/>
  <c r="I68" i="16"/>
  <c r="I21" i="16"/>
  <c r="I29" i="16"/>
  <c r="I52" i="16"/>
  <c r="I22" i="16"/>
  <c r="I38" i="16"/>
  <c r="I54" i="16"/>
  <c r="I70" i="16"/>
  <c r="I75" i="16"/>
  <c r="I71" i="16"/>
  <c r="I67" i="16"/>
  <c r="I63" i="16"/>
  <c r="I59" i="16"/>
  <c r="I55" i="16"/>
  <c r="I51" i="16"/>
  <c r="I47" i="16"/>
  <c r="I43" i="16"/>
  <c r="I39" i="16"/>
  <c r="I35" i="16"/>
  <c r="I27" i="16"/>
  <c r="I24" i="16"/>
  <c r="I36" i="16"/>
  <c r="I32" i="16"/>
  <c r="I28" i="16"/>
  <c r="I31" i="16"/>
  <c r="I23" i="16"/>
  <c r="E9" i="16"/>
  <c r="I20" i="16"/>
  <c r="I19" i="16"/>
  <c r="I16" i="16"/>
  <c r="I30" i="16"/>
  <c r="I46" i="16"/>
  <c r="I62" i="16"/>
  <c r="I40" i="16"/>
  <c r="I48" i="16"/>
  <c r="I56" i="16"/>
  <c r="I64" i="16"/>
  <c r="I72" i="16"/>
  <c r="I41" i="16"/>
  <c r="I45" i="16"/>
  <c r="I49" i="16"/>
  <c r="I53" i="16"/>
  <c r="I57" i="16"/>
  <c r="I61" i="16"/>
  <c r="I65" i="16"/>
  <c r="I69" i="16"/>
  <c r="I73" i="16"/>
  <c r="E15" i="16"/>
  <c r="I37" i="16"/>
  <c r="J6" i="16"/>
  <c r="G16" i="16" s="1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E15" i="14" s="1"/>
  <c r="J7" i="14"/>
  <c r="J6" i="14" s="1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F15" i="13" s="1"/>
  <c r="J7" i="13"/>
  <c r="J6" i="13" s="1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F15" i="12" s="1"/>
  <c r="J7" i="12"/>
  <c r="J6" i="12" s="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F15" i="11" s="1"/>
  <c r="J7" i="11"/>
  <c r="E8" i="11" s="1"/>
  <c r="J7" i="10"/>
  <c r="E8" i="10" s="1"/>
  <c r="E9" i="10" s="1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F15" i="10" s="1"/>
  <c r="E16" i="17" l="1"/>
  <c r="H16" i="16"/>
  <c r="F16" i="16"/>
  <c r="E16" i="16" s="1"/>
  <c r="I13" i="16"/>
  <c r="I72" i="10"/>
  <c r="I71" i="10"/>
  <c r="I75" i="10"/>
  <c r="F15" i="14"/>
  <c r="E8" i="14"/>
  <c r="I75" i="14" s="1"/>
  <c r="G16" i="14"/>
  <c r="E15" i="13"/>
  <c r="G16" i="13" s="1"/>
  <c r="E8" i="13"/>
  <c r="I32" i="13" s="1"/>
  <c r="E15" i="12"/>
  <c r="G16" i="12" s="1"/>
  <c r="H16" i="12" s="1"/>
  <c r="E8" i="12"/>
  <c r="I75" i="12" s="1"/>
  <c r="I50" i="12"/>
  <c r="I58" i="12"/>
  <c r="I25" i="12"/>
  <c r="E9" i="12"/>
  <c r="I65" i="12"/>
  <c r="I37" i="12"/>
  <c r="I19" i="12"/>
  <c r="I23" i="12"/>
  <c r="I31" i="12"/>
  <c r="I51" i="12"/>
  <c r="I55" i="12"/>
  <c r="I63" i="12"/>
  <c r="E15" i="11"/>
  <c r="J6" i="11"/>
  <c r="I28" i="11"/>
  <c r="I36" i="11"/>
  <c r="I23" i="11"/>
  <c r="I31" i="11"/>
  <c r="I39" i="11"/>
  <c r="I47" i="11"/>
  <c r="I55" i="11"/>
  <c r="I63" i="11"/>
  <c r="I71" i="11"/>
  <c r="I68" i="11"/>
  <c r="I24" i="11"/>
  <c r="I40" i="11"/>
  <c r="I48" i="11"/>
  <c r="I64" i="11"/>
  <c r="I72" i="11"/>
  <c r="E9" i="11"/>
  <c r="I21" i="11"/>
  <c r="I73" i="11"/>
  <c r="I69" i="11"/>
  <c r="I65" i="11"/>
  <c r="I61" i="11"/>
  <c r="I57" i="11"/>
  <c r="I53" i="11"/>
  <c r="I49" i="11"/>
  <c r="I45" i="11"/>
  <c r="I41" i="11"/>
  <c r="I37" i="11"/>
  <c r="I33" i="11"/>
  <c r="I29" i="11"/>
  <c r="I25" i="11"/>
  <c r="I17" i="11"/>
  <c r="I74" i="11"/>
  <c r="I70" i="11"/>
  <c r="I66" i="11"/>
  <c r="I62" i="11"/>
  <c r="I58" i="11"/>
  <c r="I54" i="11"/>
  <c r="I50" i="11"/>
  <c r="I46" i="11"/>
  <c r="I42" i="11"/>
  <c r="I38" i="11"/>
  <c r="I34" i="11"/>
  <c r="I30" i="11"/>
  <c r="I26" i="11"/>
  <c r="I22" i="11"/>
  <c r="I18" i="11"/>
  <c r="I20" i="11"/>
  <c r="I52" i="11"/>
  <c r="I19" i="11"/>
  <c r="I27" i="11"/>
  <c r="I35" i="11"/>
  <c r="I43" i="11"/>
  <c r="I51" i="11"/>
  <c r="I59" i="11"/>
  <c r="I67" i="11"/>
  <c r="I75" i="11"/>
  <c r="I16" i="11"/>
  <c r="I32" i="11"/>
  <c r="I44" i="11"/>
  <c r="I56" i="11"/>
  <c r="I60" i="11"/>
  <c r="E15" i="10"/>
  <c r="J6" i="10"/>
  <c r="I19" i="10"/>
  <c r="I43" i="10"/>
  <c r="I59" i="10"/>
  <c r="I67" i="10"/>
  <c r="I51" i="10"/>
  <c r="I28" i="10"/>
  <c r="I44" i="10"/>
  <c r="I68" i="10"/>
  <c r="I27" i="10"/>
  <c r="I20" i="10"/>
  <c r="I60" i="10"/>
  <c r="I35" i="10"/>
  <c r="I36" i="10"/>
  <c r="I52" i="10"/>
  <c r="I23" i="10"/>
  <c r="I31" i="10"/>
  <c r="I39" i="10"/>
  <c r="I47" i="10"/>
  <c r="I55" i="10"/>
  <c r="I63" i="10"/>
  <c r="I16" i="10"/>
  <c r="I24" i="10"/>
  <c r="I32" i="10"/>
  <c r="I40" i="10"/>
  <c r="I48" i="10"/>
  <c r="I56" i="10"/>
  <c r="I64" i="10"/>
  <c r="I18" i="10"/>
  <c r="I22" i="10"/>
  <c r="I26" i="10"/>
  <c r="I30" i="10"/>
  <c r="I34" i="10"/>
  <c r="I38" i="10"/>
  <c r="I42" i="10"/>
  <c r="I46" i="10"/>
  <c r="I50" i="10"/>
  <c r="I54" i="10"/>
  <c r="I58" i="10"/>
  <c r="I62" i="10"/>
  <c r="I66" i="10"/>
  <c r="I70" i="10"/>
  <c r="I74" i="10"/>
  <c r="I17" i="10"/>
  <c r="I21" i="10"/>
  <c r="I25" i="10"/>
  <c r="I29" i="10"/>
  <c r="I33" i="10"/>
  <c r="I37" i="10"/>
  <c r="I41" i="10"/>
  <c r="I45" i="10"/>
  <c r="I49" i="10"/>
  <c r="I53" i="10"/>
  <c r="I57" i="10"/>
  <c r="I61" i="10"/>
  <c r="I65" i="10"/>
  <c r="I69" i="10"/>
  <c r="I73" i="10"/>
  <c r="G17" i="17" l="1"/>
  <c r="I74" i="14"/>
  <c r="I70" i="14"/>
  <c r="I73" i="14"/>
  <c r="I71" i="14"/>
  <c r="I18" i="12"/>
  <c r="I69" i="12"/>
  <c r="I64" i="12"/>
  <c r="I41" i="12"/>
  <c r="G17" i="16"/>
  <c r="I72" i="14"/>
  <c r="I66" i="14"/>
  <c r="I62" i="14"/>
  <c r="I69" i="14"/>
  <c r="I58" i="14"/>
  <c r="I67" i="14"/>
  <c r="I63" i="14"/>
  <c r="I65" i="14"/>
  <c r="I61" i="14"/>
  <c r="I64" i="14"/>
  <c r="I68" i="14"/>
  <c r="I60" i="14"/>
  <c r="I59" i="14"/>
  <c r="I57" i="14"/>
  <c r="I53" i="14"/>
  <c r="I49" i="14"/>
  <c r="I55" i="14"/>
  <c r="I56" i="14"/>
  <c r="I52" i="14"/>
  <c r="I54" i="14"/>
  <c r="I27" i="14"/>
  <c r="I20" i="14"/>
  <c r="I25" i="14"/>
  <c r="I48" i="14"/>
  <c r="I50" i="14"/>
  <c r="I24" i="14"/>
  <c r="I26" i="14"/>
  <c r="I21" i="14"/>
  <c r="I32" i="14"/>
  <c r="I46" i="14"/>
  <c r="I22" i="14"/>
  <c r="I23" i="14"/>
  <c r="I51" i="14"/>
  <c r="I47" i="14"/>
  <c r="I28" i="14"/>
  <c r="I45" i="14"/>
  <c r="I43" i="14"/>
  <c r="I41" i="14"/>
  <c r="I42" i="14"/>
  <c r="I16" i="14"/>
  <c r="I36" i="14"/>
  <c r="I39" i="14"/>
  <c r="I37" i="14"/>
  <c r="I38" i="14"/>
  <c r="I19" i="14"/>
  <c r="I17" i="14"/>
  <c r="I18" i="14"/>
  <c r="E9" i="14"/>
  <c r="I35" i="14"/>
  <c r="I33" i="14"/>
  <c r="I34" i="14"/>
  <c r="I31" i="14"/>
  <c r="I29" i="14"/>
  <c r="I30" i="14"/>
  <c r="I40" i="14"/>
  <c r="I44" i="14"/>
  <c r="H16" i="14"/>
  <c r="I41" i="13"/>
  <c r="I23" i="13"/>
  <c r="I37" i="13"/>
  <c r="I19" i="13"/>
  <c r="I70" i="13"/>
  <c r="I73" i="13"/>
  <c r="I71" i="13"/>
  <c r="I47" i="13"/>
  <c r="I75" i="13"/>
  <c r="I67" i="13"/>
  <c r="I55" i="13"/>
  <c r="I69" i="13"/>
  <c r="I64" i="13"/>
  <c r="E9" i="13"/>
  <c r="I51" i="13"/>
  <c r="I45" i="13"/>
  <c r="I63" i="13"/>
  <c r="I54" i="13"/>
  <c r="I22" i="13"/>
  <c r="I66" i="13"/>
  <c r="I34" i="13"/>
  <c r="I46" i="13"/>
  <c r="I42" i="13"/>
  <c r="I58" i="13"/>
  <c r="I26" i="13"/>
  <c r="I38" i="13"/>
  <c r="I50" i="13"/>
  <c r="I18" i="13"/>
  <c r="I62" i="13"/>
  <c r="I30" i="13"/>
  <c r="I28" i="13"/>
  <c r="I29" i="13"/>
  <c r="I36" i="13"/>
  <c r="I44" i="13"/>
  <c r="I43" i="13"/>
  <c r="I65" i="13"/>
  <c r="I39" i="13"/>
  <c r="I35" i="13"/>
  <c r="I20" i="13"/>
  <c r="I57" i="13"/>
  <c r="I25" i="13"/>
  <c r="I40" i="13"/>
  <c r="I56" i="13"/>
  <c r="I48" i="13"/>
  <c r="I31" i="13"/>
  <c r="I53" i="13"/>
  <c r="I17" i="13"/>
  <c r="I72" i="13"/>
  <c r="I24" i="13"/>
  <c r="I60" i="13"/>
  <c r="I33" i="13"/>
  <c r="I61" i="13"/>
  <c r="I16" i="13"/>
  <c r="I59" i="13"/>
  <c r="I27" i="13"/>
  <c r="I21" i="13"/>
  <c r="I49" i="13"/>
  <c r="I74" i="13"/>
  <c r="I52" i="13"/>
  <c r="I68" i="13"/>
  <c r="H16" i="13"/>
  <c r="I46" i="12"/>
  <c r="I56" i="12"/>
  <c r="I33" i="12"/>
  <c r="I61" i="12"/>
  <c r="I74" i="12"/>
  <c r="I38" i="12"/>
  <c r="I48" i="12"/>
  <c r="I43" i="12"/>
  <c r="I29" i="12"/>
  <c r="I57" i="12"/>
  <c r="I70" i="12"/>
  <c r="I34" i="12"/>
  <c r="I24" i="12"/>
  <c r="I47" i="12"/>
  <c r="I71" i="12"/>
  <c r="I39" i="12"/>
  <c r="I21" i="12"/>
  <c r="I53" i="12"/>
  <c r="I66" i="12"/>
  <c r="I26" i="12"/>
  <c r="I68" i="12"/>
  <c r="I67" i="12"/>
  <c r="I35" i="12"/>
  <c r="I45" i="12"/>
  <c r="I49" i="12"/>
  <c r="I62" i="12"/>
  <c r="I22" i="12"/>
  <c r="I52" i="12"/>
  <c r="I59" i="12"/>
  <c r="I27" i="12"/>
  <c r="I73" i="12"/>
  <c r="I17" i="12"/>
  <c r="I54" i="12"/>
  <c r="I72" i="12"/>
  <c r="I44" i="12"/>
  <c r="I42" i="12"/>
  <c r="I36" i="12"/>
  <c r="I30" i="12"/>
  <c r="I40" i="12"/>
  <c r="I28" i="12"/>
  <c r="I32" i="12"/>
  <c r="I20" i="12"/>
  <c r="I16" i="12"/>
  <c r="F16" i="12" s="1"/>
  <c r="E16" i="12" s="1"/>
  <c r="G17" i="12" s="1"/>
  <c r="H17" i="12" s="1"/>
  <c r="I60" i="12"/>
  <c r="G16" i="11"/>
  <c r="H16" i="11" s="1"/>
  <c r="I13" i="11"/>
  <c r="G16" i="10"/>
  <c r="H16" i="10" s="1"/>
  <c r="I13" i="10"/>
  <c r="H17" i="17" l="1"/>
  <c r="F17" i="17" s="1"/>
  <c r="H17" i="16"/>
  <c r="F17" i="16"/>
  <c r="I13" i="14"/>
  <c r="F16" i="14"/>
  <c r="F16" i="13"/>
  <c r="E16" i="13" s="1"/>
  <c r="I13" i="13"/>
  <c r="F17" i="12"/>
  <c r="E17" i="12" s="1"/>
  <c r="G18" i="12" s="1"/>
  <c r="I13" i="12"/>
  <c r="F16" i="11"/>
  <c r="E16" i="11" s="1"/>
  <c r="F16" i="10"/>
  <c r="E17" i="17" l="1"/>
  <c r="E17" i="16"/>
  <c r="E16" i="14"/>
  <c r="G17" i="13"/>
  <c r="H18" i="12"/>
  <c r="F18" i="12" s="1"/>
  <c r="G17" i="11"/>
  <c r="E16" i="10"/>
  <c r="G18" i="17" l="1"/>
  <c r="G18" i="16"/>
  <c r="G17" i="14"/>
  <c r="H17" i="13"/>
  <c r="F17" i="13" s="1"/>
  <c r="E18" i="12"/>
  <c r="H17" i="11"/>
  <c r="F17" i="11" s="1"/>
  <c r="G17" i="10"/>
  <c r="H18" i="17" l="1"/>
  <c r="H18" i="16"/>
  <c r="F18" i="16"/>
  <c r="E18" i="16" s="1"/>
  <c r="H17" i="14"/>
  <c r="F17" i="14" s="1"/>
  <c r="E17" i="13"/>
  <c r="G19" i="12"/>
  <c r="E17" i="11"/>
  <c r="H17" i="10"/>
  <c r="F17" i="10" s="1"/>
  <c r="F18" i="17" l="1"/>
  <c r="G19" i="16"/>
  <c r="E17" i="14"/>
  <c r="G18" i="13"/>
  <c r="H19" i="12"/>
  <c r="F19" i="12" s="1"/>
  <c r="E19" i="12" s="1"/>
  <c r="G18" i="11"/>
  <c r="E17" i="10"/>
  <c r="E18" i="17" l="1"/>
  <c r="H19" i="16"/>
  <c r="F19" i="16"/>
  <c r="E19" i="16" s="1"/>
  <c r="G18" i="14"/>
  <c r="H18" i="13"/>
  <c r="F18" i="13" s="1"/>
  <c r="G20" i="12"/>
  <c r="H18" i="11"/>
  <c r="G18" i="10"/>
  <c r="G19" i="17" l="1"/>
  <c r="G20" i="16"/>
  <c r="H18" i="14"/>
  <c r="F18" i="14" s="1"/>
  <c r="E18" i="13"/>
  <c r="H20" i="12"/>
  <c r="F20" i="12" s="1"/>
  <c r="E20" i="12" s="1"/>
  <c r="F18" i="11"/>
  <c r="H18" i="10"/>
  <c r="H19" i="17" l="1"/>
  <c r="F19" i="17"/>
  <c r="E19" i="17" s="1"/>
  <c r="H20" i="16"/>
  <c r="F20" i="16"/>
  <c r="E20" i="16" s="1"/>
  <c r="E18" i="14"/>
  <c r="G19" i="13"/>
  <c r="G21" i="12"/>
  <c r="E18" i="11"/>
  <c r="F18" i="10"/>
  <c r="G20" i="17" l="1"/>
  <c r="G21" i="16"/>
  <c r="G19" i="14"/>
  <c r="H19" i="13"/>
  <c r="F19" i="13"/>
  <c r="H21" i="12"/>
  <c r="F21" i="12" s="1"/>
  <c r="E21" i="12" s="1"/>
  <c r="G19" i="11"/>
  <c r="E18" i="10"/>
  <c r="H20" i="17" l="1"/>
  <c r="F20" i="17" s="1"/>
  <c r="E20" i="17" s="1"/>
  <c r="H21" i="16"/>
  <c r="F21" i="16"/>
  <c r="E21" i="16" s="1"/>
  <c r="H19" i="14"/>
  <c r="F19" i="14" s="1"/>
  <c r="E19" i="14" s="1"/>
  <c r="E19" i="13"/>
  <c r="G22" i="12"/>
  <c r="H19" i="11"/>
  <c r="F19" i="11" s="1"/>
  <c r="E19" i="11" s="1"/>
  <c r="G19" i="10"/>
  <c r="G21" i="17" l="1"/>
  <c r="G22" i="16"/>
  <c r="G20" i="14"/>
  <c r="G20" i="13"/>
  <c r="H22" i="12"/>
  <c r="F22" i="12" s="1"/>
  <c r="E22" i="12" s="1"/>
  <c r="G20" i="11"/>
  <c r="H19" i="10"/>
  <c r="F19" i="10" s="1"/>
  <c r="E19" i="10" s="1"/>
  <c r="H21" i="17" l="1"/>
  <c r="F21" i="17"/>
  <c r="E21" i="17" s="1"/>
  <c r="H22" i="16"/>
  <c r="F22" i="16"/>
  <c r="E22" i="16" s="1"/>
  <c r="H20" i="14"/>
  <c r="F20" i="14"/>
  <c r="E20" i="14" s="1"/>
  <c r="H20" i="13"/>
  <c r="F20" i="13" s="1"/>
  <c r="G23" i="12"/>
  <c r="H20" i="11"/>
  <c r="F20" i="11" s="1"/>
  <c r="E20" i="11" s="1"/>
  <c r="G20" i="10"/>
  <c r="G22" i="17" l="1"/>
  <c r="G23" i="16"/>
  <c r="G21" i="14"/>
  <c r="E20" i="13"/>
  <c r="H23" i="12"/>
  <c r="F23" i="12" s="1"/>
  <c r="E23" i="12" s="1"/>
  <c r="G21" i="11"/>
  <c r="H20" i="10"/>
  <c r="F20" i="10" s="1"/>
  <c r="E20" i="10" s="1"/>
  <c r="H22" i="17" l="1"/>
  <c r="F22" i="17"/>
  <c r="E22" i="17" s="1"/>
  <c r="H23" i="16"/>
  <c r="F23" i="16" s="1"/>
  <c r="E23" i="16" s="1"/>
  <c r="H21" i="14"/>
  <c r="F21" i="14" s="1"/>
  <c r="E21" i="14" s="1"/>
  <c r="G21" i="13"/>
  <c r="G24" i="12"/>
  <c r="H21" i="11"/>
  <c r="F21" i="11" s="1"/>
  <c r="E21" i="11" s="1"/>
  <c r="G21" i="10"/>
  <c r="G23" i="17" l="1"/>
  <c r="G24" i="16"/>
  <c r="G22" i="14"/>
  <c r="H21" i="13"/>
  <c r="F21" i="13" s="1"/>
  <c r="E21" i="13" s="1"/>
  <c r="H24" i="12"/>
  <c r="F24" i="12" s="1"/>
  <c r="E24" i="12" s="1"/>
  <c r="G22" i="11"/>
  <c r="H21" i="10"/>
  <c r="F21" i="10" s="1"/>
  <c r="E21" i="10" s="1"/>
  <c r="H23" i="17" l="1"/>
  <c r="F23" i="17"/>
  <c r="E23" i="17" s="1"/>
  <c r="H24" i="16"/>
  <c r="F24" i="16"/>
  <c r="E24" i="16" s="1"/>
  <c r="H22" i="14"/>
  <c r="F22" i="14" s="1"/>
  <c r="E22" i="14" s="1"/>
  <c r="G22" i="13"/>
  <c r="G25" i="12"/>
  <c r="H22" i="11"/>
  <c r="F22" i="11" s="1"/>
  <c r="E22" i="11" s="1"/>
  <c r="G22" i="10"/>
  <c r="G24" i="17" l="1"/>
  <c r="G25" i="16"/>
  <c r="G23" i="14"/>
  <c r="H22" i="13"/>
  <c r="F22" i="13" s="1"/>
  <c r="E22" i="13" s="1"/>
  <c r="H25" i="12"/>
  <c r="F25" i="12" s="1"/>
  <c r="E25" i="12" s="1"/>
  <c r="G23" i="11"/>
  <c r="H22" i="10"/>
  <c r="F22" i="10" s="1"/>
  <c r="E22" i="10" s="1"/>
  <c r="H24" i="17" l="1"/>
  <c r="F24" i="17"/>
  <c r="E24" i="17" s="1"/>
  <c r="H25" i="16"/>
  <c r="F25" i="16" s="1"/>
  <c r="E25" i="16" s="1"/>
  <c r="H23" i="14"/>
  <c r="F23" i="14" s="1"/>
  <c r="E23" i="14" s="1"/>
  <c r="G23" i="13"/>
  <c r="G26" i="12"/>
  <c r="H23" i="11"/>
  <c r="F23" i="11" s="1"/>
  <c r="E23" i="11" s="1"/>
  <c r="G23" i="10"/>
  <c r="G25" i="17" l="1"/>
  <c r="G26" i="16"/>
  <c r="G24" i="14"/>
  <c r="H23" i="13"/>
  <c r="F23" i="13" s="1"/>
  <c r="E23" i="13" s="1"/>
  <c r="H26" i="12"/>
  <c r="F26" i="12" s="1"/>
  <c r="E26" i="12" s="1"/>
  <c r="G24" i="11"/>
  <c r="H23" i="10"/>
  <c r="F23" i="10" s="1"/>
  <c r="E23" i="10" s="1"/>
  <c r="H25" i="17" l="1"/>
  <c r="F25" i="17"/>
  <c r="E25" i="17" s="1"/>
  <c r="H26" i="16"/>
  <c r="F26" i="16"/>
  <c r="E26" i="16" s="1"/>
  <c r="H24" i="14"/>
  <c r="F24" i="14" s="1"/>
  <c r="E24" i="14" s="1"/>
  <c r="G24" i="13"/>
  <c r="G27" i="12"/>
  <c r="H24" i="11"/>
  <c r="F24" i="11" s="1"/>
  <c r="E24" i="11" s="1"/>
  <c r="G24" i="10"/>
  <c r="G26" i="17" l="1"/>
  <c r="G27" i="16"/>
  <c r="G25" i="14"/>
  <c r="H24" i="13"/>
  <c r="F24" i="13"/>
  <c r="E24" i="13" s="1"/>
  <c r="H27" i="12"/>
  <c r="F27" i="12" s="1"/>
  <c r="E27" i="12" s="1"/>
  <c r="G25" i="11"/>
  <c r="H24" i="10"/>
  <c r="F24" i="10" s="1"/>
  <c r="E24" i="10" s="1"/>
  <c r="H26" i="17" l="1"/>
  <c r="F26" i="17" s="1"/>
  <c r="E26" i="17" s="1"/>
  <c r="H27" i="16"/>
  <c r="F27" i="16"/>
  <c r="E27" i="16" s="1"/>
  <c r="H25" i="14"/>
  <c r="F25" i="14"/>
  <c r="E25" i="14" s="1"/>
  <c r="G25" i="13"/>
  <c r="G28" i="12"/>
  <c r="H25" i="11"/>
  <c r="F25" i="11" s="1"/>
  <c r="E25" i="11" s="1"/>
  <c r="G25" i="10"/>
  <c r="G27" i="17" l="1"/>
  <c r="G28" i="16"/>
  <c r="G26" i="14"/>
  <c r="H25" i="13"/>
  <c r="F25" i="13"/>
  <c r="E25" i="13" s="1"/>
  <c r="H28" i="12"/>
  <c r="F28" i="12" s="1"/>
  <c r="E28" i="12" s="1"/>
  <c r="G26" i="11"/>
  <c r="H25" i="10"/>
  <c r="F25" i="10" s="1"/>
  <c r="E25" i="10" s="1"/>
  <c r="H27" i="17" l="1"/>
  <c r="F27" i="17"/>
  <c r="E27" i="17" s="1"/>
  <c r="H28" i="16"/>
  <c r="F28" i="16"/>
  <c r="E28" i="16" s="1"/>
  <c r="H26" i="14"/>
  <c r="F26" i="14" s="1"/>
  <c r="E26" i="14" s="1"/>
  <c r="G26" i="13"/>
  <c r="G29" i="12"/>
  <c r="H26" i="11"/>
  <c r="F26" i="11" s="1"/>
  <c r="E26" i="11" s="1"/>
  <c r="G26" i="10"/>
  <c r="G28" i="17" l="1"/>
  <c r="G29" i="16"/>
  <c r="G27" i="14"/>
  <c r="H26" i="13"/>
  <c r="F26" i="13" s="1"/>
  <c r="E26" i="13" s="1"/>
  <c r="H29" i="12"/>
  <c r="F29" i="12" s="1"/>
  <c r="E29" i="12" s="1"/>
  <c r="G27" i="11"/>
  <c r="H26" i="10"/>
  <c r="F26" i="10" s="1"/>
  <c r="E26" i="10" s="1"/>
  <c r="H28" i="17" l="1"/>
  <c r="F28" i="17"/>
  <c r="E28" i="17" s="1"/>
  <c r="H29" i="16"/>
  <c r="F29" i="16"/>
  <c r="E29" i="16" s="1"/>
  <c r="H27" i="14"/>
  <c r="F27" i="14" s="1"/>
  <c r="E27" i="14" s="1"/>
  <c r="G27" i="13"/>
  <c r="G30" i="12"/>
  <c r="H27" i="11"/>
  <c r="F27" i="11" s="1"/>
  <c r="E27" i="11" s="1"/>
  <c r="G27" i="10"/>
  <c r="G29" i="17" l="1"/>
  <c r="G30" i="16"/>
  <c r="G28" i="14"/>
  <c r="H27" i="13"/>
  <c r="F27" i="13" s="1"/>
  <c r="E27" i="13" s="1"/>
  <c r="H30" i="12"/>
  <c r="F30" i="12" s="1"/>
  <c r="E30" i="12" s="1"/>
  <c r="G28" i="11"/>
  <c r="H27" i="10"/>
  <c r="F27" i="10" s="1"/>
  <c r="E27" i="10" s="1"/>
  <c r="H29" i="17" l="1"/>
  <c r="F29" i="17"/>
  <c r="E29" i="17" s="1"/>
  <c r="H30" i="16"/>
  <c r="F30" i="16" s="1"/>
  <c r="E30" i="16" s="1"/>
  <c r="H28" i="14"/>
  <c r="F28" i="14"/>
  <c r="E28" i="14" s="1"/>
  <c r="G28" i="13"/>
  <c r="G31" i="12"/>
  <c r="H28" i="11"/>
  <c r="F28" i="11" s="1"/>
  <c r="E28" i="11" s="1"/>
  <c r="G28" i="10"/>
  <c r="G30" i="17" l="1"/>
  <c r="G31" i="16"/>
  <c r="G29" i="14"/>
  <c r="H28" i="13"/>
  <c r="F28" i="13"/>
  <c r="E28" i="13" s="1"/>
  <c r="H31" i="12"/>
  <c r="F31" i="12" s="1"/>
  <c r="E31" i="12" s="1"/>
  <c r="G29" i="11"/>
  <c r="H28" i="10"/>
  <c r="F28" i="10" s="1"/>
  <c r="E28" i="10" s="1"/>
  <c r="H30" i="17" l="1"/>
  <c r="F30" i="17"/>
  <c r="E30" i="17" s="1"/>
  <c r="H31" i="16"/>
  <c r="F31" i="16" s="1"/>
  <c r="E31" i="16" s="1"/>
  <c r="H29" i="14"/>
  <c r="F29" i="14"/>
  <c r="E29" i="14" s="1"/>
  <c r="G29" i="13"/>
  <c r="G32" i="12"/>
  <c r="H29" i="11"/>
  <c r="F29" i="11" s="1"/>
  <c r="E29" i="11" s="1"/>
  <c r="G29" i="10"/>
  <c r="G31" i="17" l="1"/>
  <c r="G32" i="16"/>
  <c r="G30" i="14"/>
  <c r="H29" i="13"/>
  <c r="F29" i="13" s="1"/>
  <c r="E29" i="13" s="1"/>
  <c r="H32" i="12"/>
  <c r="F32" i="12" s="1"/>
  <c r="E32" i="12" s="1"/>
  <c r="G30" i="11"/>
  <c r="H29" i="10"/>
  <c r="F29" i="10" s="1"/>
  <c r="E29" i="10" s="1"/>
  <c r="H31" i="17" l="1"/>
  <c r="F31" i="17"/>
  <c r="E31" i="17" s="1"/>
  <c r="H32" i="16"/>
  <c r="F32" i="16"/>
  <c r="E32" i="16" s="1"/>
  <c r="H30" i="14"/>
  <c r="F30" i="14"/>
  <c r="E30" i="14" s="1"/>
  <c r="G30" i="13"/>
  <c r="G33" i="12"/>
  <c r="H30" i="11"/>
  <c r="F30" i="11" s="1"/>
  <c r="E30" i="11" s="1"/>
  <c r="G30" i="10"/>
  <c r="G32" i="17" l="1"/>
  <c r="G33" i="16"/>
  <c r="G31" i="14"/>
  <c r="H30" i="13"/>
  <c r="F30" i="13"/>
  <c r="E30" i="13" s="1"/>
  <c r="H33" i="12"/>
  <c r="F33" i="12" s="1"/>
  <c r="E33" i="12" s="1"/>
  <c r="G31" i="11"/>
  <c r="H30" i="10"/>
  <c r="F30" i="10" s="1"/>
  <c r="E30" i="10" s="1"/>
  <c r="H32" i="17" l="1"/>
  <c r="F32" i="17" s="1"/>
  <c r="E32" i="17" s="1"/>
  <c r="H33" i="16"/>
  <c r="F33" i="16" s="1"/>
  <c r="E33" i="16" s="1"/>
  <c r="H31" i="14"/>
  <c r="F31" i="14" s="1"/>
  <c r="E31" i="14" s="1"/>
  <c r="G31" i="13"/>
  <c r="G34" i="12"/>
  <c r="H31" i="11"/>
  <c r="F31" i="11"/>
  <c r="E31" i="11" s="1"/>
  <c r="G31" i="10"/>
  <c r="G33" i="17" l="1"/>
  <c r="G34" i="16"/>
  <c r="G32" i="14"/>
  <c r="H31" i="13"/>
  <c r="F31" i="13"/>
  <c r="E31" i="13" s="1"/>
  <c r="H34" i="12"/>
  <c r="F34" i="12" s="1"/>
  <c r="E34" i="12" s="1"/>
  <c r="G32" i="11"/>
  <c r="H31" i="10"/>
  <c r="F31" i="10" s="1"/>
  <c r="E31" i="10" s="1"/>
  <c r="H33" i="17" l="1"/>
  <c r="F33" i="17" s="1"/>
  <c r="E33" i="17" s="1"/>
  <c r="H34" i="16"/>
  <c r="F34" i="16" s="1"/>
  <c r="E34" i="16" s="1"/>
  <c r="H32" i="14"/>
  <c r="F32" i="14" s="1"/>
  <c r="E32" i="14" s="1"/>
  <c r="G32" i="13"/>
  <c r="G35" i="12"/>
  <c r="H32" i="11"/>
  <c r="F32" i="11" s="1"/>
  <c r="E32" i="11" s="1"/>
  <c r="G32" i="10"/>
  <c r="G34" i="17" l="1"/>
  <c r="G35" i="16"/>
  <c r="G33" i="14"/>
  <c r="H32" i="13"/>
  <c r="F32" i="13"/>
  <c r="E32" i="13" s="1"/>
  <c r="H35" i="12"/>
  <c r="F35" i="12"/>
  <c r="E35" i="12" s="1"/>
  <c r="G33" i="11"/>
  <c r="H32" i="10"/>
  <c r="F32" i="10" s="1"/>
  <c r="E32" i="10" s="1"/>
  <c r="H34" i="17" l="1"/>
  <c r="F34" i="17"/>
  <c r="E34" i="17" s="1"/>
  <c r="H35" i="16"/>
  <c r="F35" i="16"/>
  <c r="E35" i="16" s="1"/>
  <c r="H33" i="14"/>
  <c r="F33" i="14" s="1"/>
  <c r="E33" i="14" s="1"/>
  <c r="G33" i="13"/>
  <c r="G36" i="12"/>
  <c r="H33" i="11"/>
  <c r="F33" i="11" s="1"/>
  <c r="E33" i="11" s="1"/>
  <c r="G33" i="10"/>
  <c r="G35" i="17" l="1"/>
  <c r="G36" i="16"/>
  <c r="G34" i="14"/>
  <c r="H33" i="13"/>
  <c r="F33" i="13" s="1"/>
  <c r="E33" i="13" s="1"/>
  <c r="H36" i="12"/>
  <c r="F36" i="12" s="1"/>
  <c r="E36" i="12" s="1"/>
  <c r="G34" i="11"/>
  <c r="H33" i="10"/>
  <c r="F33" i="10" s="1"/>
  <c r="E33" i="10" s="1"/>
  <c r="H35" i="17" l="1"/>
  <c r="F35" i="17"/>
  <c r="E35" i="17" s="1"/>
  <c r="H36" i="16"/>
  <c r="F36" i="16"/>
  <c r="E36" i="16" s="1"/>
  <c r="H34" i="14"/>
  <c r="F34" i="14" s="1"/>
  <c r="E34" i="14" s="1"/>
  <c r="G34" i="13"/>
  <c r="G37" i="12"/>
  <c r="H34" i="11"/>
  <c r="F34" i="11" s="1"/>
  <c r="E34" i="11" s="1"/>
  <c r="G34" i="10"/>
  <c r="G36" i="17" l="1"/>
  <c r="G37" i="16"/>
  <c r="G35" i="14"/>
  <c r="H34" i="13"/>
  <c r="F34" i="13" s="1"/>
  <c r="E34" i="13" s="1"/>
  <c r="H37" i="12"/>
  <c r="F37" i="12" s="1"/>
  <c r="E37" i="12" s="1"/>
  <c r="G35" i="11"/>
  <c r="H34" i="10"/>
  <c r="F34" i="10" s="1"/>
  <c r="E34" i="10" s="1"/>
  <c r="H36" i="17" l="1"/>
  <c r="F36" i="17" s="1"/>
  <c r="E36" i="17" s="1"/>
  <c r="H37" i="16"/>
  <c r="F37" i="16" s="1"/>
  <c r="E37" i="16" s="1"/>
  <c r="H35" i="14"/>
  <c r="F35" i="14"/>
  <c r="E35" i="14" s="1"/>
  <c r="G35" i="13"/>
  <c r="G38" i="12"/>
  <c r="H35" i="11"/>
  <c r="F35" i="11" s="1"/>
  <c r="E35" i="11" s="1"/>
  <c r="G35" i="10"/>
  <c r="G37" i="17" l="1"/>
  <c r="G38" i="16"/>
  <c r="G36" i="14"/>
  <c r="H35" i="13"/>
  <c r="F35" i="13" s="1"/>
  <c r="E35" i="13" s="1"/>
  <c r="H38" i="12"/>
  <c r="F38" i="12" s="1"/>
  <c r="E38" i="12" s="1"/>
  <c r="G36" i="11"/>
  <c r="H35" i="10"/>
  <c r="F35" i="10" s="1"/>
  <c r="E35" i="10" s="1"/>
  <c r="H37" i="17" l="1"/>
  <c r="F37" i="17"/>
  <c r="E37" i="17" s="1"/>
  <c r="H38" i="16"/>
  <c r="F38" i="16"/>
  <c r="E38" i="16" s="1"/>
  <c r="H36" i="14"/>
  <c r="F36" i="14"/>
  <c r="E36" i="14" s="1"/>
  <c r="G36" i="13"/>
  <c r="G39" i="12"/>
  <c r="H36" i="11"/>
  <c r="F36" i="11" s="1"/>
  <c r="E36" i="11" s="1"/>
  <c r="G36" i="10"/>
  <c r="G38" i="17" l="1"/>
  <c r="G39" i="16"/>
  <c r="G37" i="14"/>
  <c r="H36" i="13"/>
  <c r="F36" i="13" s="1"/>
  <c r="E36" i="13" s="1"/>
  <c r="H39" i="12"/>
  <c r="F39" i="12" s="1"/>
  <c r="E39" i="12" s="1"/>
  <c r="G37" i="11"/>
  <c r="H36" i="10"/>
  <c r="F36" i="10" s="1"/>
  <c r="E36" i="10" s="1"/>
  <c r="H38" i="17" l="1"/>
  <c r="F38" i="17" s="1"/>
  <c r="E38" i="17" s="1"/>
  <c r="H39" i="16"/>
  <c r="F39" i="16"/>
  <c r="E39" i="16" s="1"/>
  <c r="H37" i="14"/>
  <c r="F37" i="14"/>
  <c r="E37" i="14" s="1"/>
  <c r="G37" i="13"/>
  <c r="G40" i="12"/>
  <c r="H37" i="11"/>
  <c r="F37" i="11" s="1"/>
  <c r="E37" i="11" s="1"/>
  <c r="G37" i="10"/>
  <c r="G39" i="17" l="1"/>
  <c r="G40" i="16"/>
  <c r="G38" i="14"/>
  <c r="H37" i="13"/>
  <c r="F37" i="13" s="1"/>
  <c r="E37" i="13" s="1"/>
  <c r="H40" i="12"/>
  <c r="F40" i="12" s="1"/>
  <c r="E40" i="12" s="1"/>
  <c r="G38" i="11"/>
  <c r="H37" i="10"/>
  <c r="F37" i="10" s="1"/>
  <c r="E37" i="10" s="1"/>
  <c r="H39" i="17" l="1"/>
  <c r="F39" i="17" s="1"/>
  <c r="E39" i="17" s="1"/>
  <c r="H40" i="16"/>
  <c r="F40" i="16"/>
  <c r="E40" i="16" s="1"/>
  <c r="H38" i="14"/>
  <c r="F38" i="14"/>
  <c r="E38" i="14" s="1"/>
  <c r="G38" i="13"/>
  <c r="G41" i="12"/>
  <c r="H38" i="11"/>
  <c r="F38" i="11" s="1"/>
  <c r="E38" i="11" s="1"/>
  <c r="G38" i="10"/>
  <c r="G40" i="17" l="1"/>
  <c r="G41" i="16"/>
  <c r="G39" i="14"/>
  <c r="H38" i="13"/>
  <c r="F38" i="13" s="1"/>
  <c r="E38" i="13" s="1"/>
  <c r="H41" i="12"/>
  <c r="F41" i="12" s="1"/>
  <c r="E41" i="12" s="1"/>
  <c r="G39" i="11"/>
  <c r="H38" i="10"/>
  <c r="F38" i="10" s="1"/>
  <c r="E38" i="10" s="1"/>
  <c r="H40" i="17" l="1"/>
  <c r="F40" i="17"/>
  <c r="E40" i="17" s="1"/>
  <c r="H41" i="16"/>
  <c r="F41" i="16"/>
  <c r="E41" i="16" s="1"/>
  <c r="H39" i="14"/>
  <c r="F39" i="14" s="1"/>
  <c r="E39" i="14" s="1"/>
  <c r="G39" i="13"/>
  <c r="G42" i="12"/>
  <c r="H39" i="11"/>
  <c r="F39" i="11" s="1"/>
  <c r="E39" i="11" s="1"/>
  <c r="G39" i="10"/>
  <c r="G41" i="17" l="1"/>
  <c r="G42" i="16"/>
  <c r="G40" i="14"/>
  <c r="H39" i="13"/>
  <c r="F39" i="13"/>
  <c r="E39" i="13" s="1"/>
  <c r="H42" i="12"/>
  <c r="F42" i="12" s="1"/>
  <c r="E42" i="12" s="1"/>
  <c r="G40" i="11"/>
  <c r="H39" i="10"/>
  <c r="F39" i="10" s="1"/>
  <c r="E39" i="10" s="1"/>
  <c r="H41" i="17" l="1"/>
  <c r="F41" i="17"/>
  <c r="E41" i="17" s="1"/>
  <c r="H42" i="16"/>
  <c r="F42" i="16"/>
  <c r="E42" i="16" s="1"/>
  <c r="H40" i="14"/>
  <c r="F40" i="14" s="1"/>
  <c r="E40" i="14" s="1"/>
  <c r="G40" i="13"/>
  <c r="G43" i="12"/>
  <c r="H40" i="11"/>
  <c r="F40" i="11" s="1"/>
  <c r="E40" i="11" s="1"/>
  <c r="G40" i="10"/>
  <c r="G42" i="17" l="1"/>
  <c r="G43" i="16"/>
  <c r="G41" i="14"/>
  <c r="H40" i="13"/>
  <c r="F40" i="13" s="1"/>
  <c r="E40" i="13" s="1"/>
  <c r="H43" i="12"/>
  <c r="F43" i="12" s="1"/>
  <c r="E43" i="12" s="1"/>
  <c r="G41" i="11"/>
  <c r="H40" i="10"/>
  <c r="F40" i="10" s="1"/>
  <c r="E40" i="10" s="1"/>
  <c r="H42" i="17" l="1"/>
  <c r="F42" i="17" s="1"/>
  <c r="E42" i="17" s="1"/>
  <c r="H43" i="16"/>
  <c r="F43" i="16"/>
  <c r="E43" i="16" s="1"/>
  <c r="H41" i="14"/>
  <c r="F41" i="14"/>
  <c r="E41" i="14" s="1"/>
  <c r="G41" i="13"/>
  <c r="G44" i="12"/>
  <c r="H41" i="11"/>
  <c r="F41" i="11" s="1"/>
  <c r="E41" i="11" s="1"/>
  <c r="G41" i="10"/>
  <c r="G43" i="17" l="1"/>
  <c r="G44" i="16"/>
  <c r="G42" i="14"/>
  <c r="H41" i="13"/>
  <c r="F41" i="13" s="1"/>
  <c r="E41" i="13" s="1"/>
  <c r="H44" i="12"/>
  <c r="F44" i="12" s="1"/>
  <c r="E44" i="12" s="1"/>
  <c r="G42" i="11"/>
  <c r="H41" i="10"/>
  <c r="F41" i="10" s="1"/>
  <c r="E41" i="10" s="1"/>
  <c r="H43" i="17" l="1"/>
  <c r="F43" i="17" s="1"/>
  <c r="E43" i="17" s="1"/>
  <c r="H44" i="16"/>
  <c r="F44" i="16"/>
  <c r="E44" i="16" s="1"/>
  <c r="H42" i="14"/>
  <c r="F42" i="14" s="1"/>
  <c r="E42" i="14" s="1"/>
  <c r="G42" i="13"/>
  <c r="G45" i="12"/>
  <c r="H42" i="11"/>
  <c r="F42" i="11" s="1"/>
  <c r="E42" i="11" s="1"/>
  <c r="G42" i="10"/>
  <c r="G44" i="17" l="1"/>
  <c r="G45" i="16"/>
  <c r="G43" i="14"/>
  <c r="H42" i="13"/>
  <c r="F42" i="13" s="1"/>
  <c r="E42" i="13" s="1"/>
  <c r="H45" i="12"/>
  <c r="F45" i="12" s="1"/>
  <c r="E45" i="12" s="1"/>
  <c r="G43" i="11"/>
  <c r="H42" i="10"/>
  <c r="F42" i="10" s="1"/>
  <c r="E42" i="10" s="1"/>
  <c r="H44" i="17" l="1"/>
  <c r="F44" i="17" s="1"/>
  <c r="E44" i="17" s="1"/>
  <c r="H45" i="16"/>
  <c r="F45" i="16"/>
  <c r="E45" i="16" s="1"/>
  <c r="H43" i="14"/>
  <c r="F43" i="14" s="1"/>
  <c r="E43" i="14" s="1"/>
  <c r="G43" i="13"/>
  <c r="G46" i="12"/>
  <c r="H43" i="11"/>
  <c r="F43" i="11" s="1"/>
  <c r="E43" i="11" s="1"/>
  <c r="G43" i="10"/>
  <c r="G45" i="17" l="1"/>
  <c r="G46" i="16"/>
  <c r="G44" i="14"/>
  <c r="H43" i="13"/>
  <c r="F43" i="13" s="1"/>
  <c r="E43" i="13" s="1"/>
  <c r="H46" i="12"/>
  <c r="F46" i="12" s="1"/>
  <c r="E46" i="12" s="1"/>
  <c r="G44" i="11"/>
  <c r="H43" i="10"/>
  <c r="F43" i="10" s="1"/>
  <c r="E43" i="10" s="1"/>
  <c r="H45" i="17" l="1"/>
  <c r="F45" i="17" s="1"/>
  <c r="E45" i="17" s="1"/>
  <c r="H46" i="16"/>
  <c r="F46" i="16"/>
  <c r="E46" i="16" s="1"/>
  <c r="H44" i="14"/>
  <c r="F44" i="14" s="1"/>
  <c r="E44" i="14" s="1"/>
  <c r="G44" i="13"/>
  <c r="G47" i="12"/>
  <c r="H44" i="11"/>
  <c r="F44" i="11" s="1"/>
  <c r="E44" i="11" s="1"/>
  <c r="G44" i="10"/>
  <c r="G46" i="17" l="1"/>
  <c r="G47" i="16"/>
  <c r="G45" i="14"/>
  <c r="H44" i="13"/>
  <c r="F44" i="13"/>
  <c r="E44" i="13" s="1"/>
  <c r="H47" i="12"/>
  <c r="F47" i="12" s="1"/>
  <c r="E47" i="12" s="1"/>
  <c r="G45" i="11"/>
  <c r="H44" i="10"/>
  <c r="F44" i="10" s="1"/>
  <c r="E44" i="10" s="1"/>
  <c r="H46" i="17" l="1"/>
  <c r="F46" i="17" s="1"/>
  <c r="E46" i="17" s="1"/>
  <c r="H47" i="16"/>
  <c r="F47" i="16"/>
  <c r="E47" i="16" s="1"/>
  <c r="H45" i="14"/>
  <c r="F45" i="14" s="1"/>
  <c r="E45" i="14" s="1"/>
  <c r="G45" i="13"/>
  <c r="G48" i="12"/>
  <c r="H45" i="11"/>
  <c r="F45" i="11" s="1"/>
  <c r="E45" i="11" s="1"/>
  <c r="G45" i="10"/>
  <c r="G47" i="17" l="1"/>
  <c r="G48" i="16"/>
  <c r="G46" i="14"/>
  <c r="H45" i="13"/>
  <c r="F45" i="13" s="1"/>
  <c r="E45" i="13" s="1"/>
  <c r="H48" i="12"/>
  <c r="F48" i="12" s="1"/>
  <c r="E48" i="12" s="1"/>
  <c r="G46" i="11"/>
  <c r="H45" i="10"/>
  <c r="F45" i="10" s="1"/>
  <c r="E45" i="10" s="1"/>
  <c r="H47" i="17" l="1"/>
  <c r="F47" i="17"/>
  <c r="E47" i="17" s="1"/>
  <c r="H48" i="16"/>
  <c r="F48" i="16"/>
  <c r="E48" i="16" s="1"/>
  <c r="H46" i="14"/>
  <c r="F46" i="14"/>
  <c r="E46" i="14" s="1"/>
  <c r="G46" i="13"/>
  <c r="G49" i="12"/>
  <c r="H46" i="11"/>
  <c r="F46" i="11"/>
  <c r="E46" i="11" s="1"/>
  <c r="G46" i="10"/>
  <c r="G48" i="17" l="1"/>
  <c r="G49" i="16"/>
  <c r="G47" i="14"/>
  <c r="H46" i="13"/>
  <c r="F46" i="13"/>
  <c r="E46" i="13" s="1"/>
  <c r="H49" i="12"/>
  <c r="F49" i="12" s="1"/>
  <c r="E49" i="12" s="1"/>
  <c r="G47" i="11"/>
  <c r="H46" i="10"/>
  <c r="F46" i="10" s="1"/>
  <c r="E46" i="10" s="1"/>
  <c r="H48" i="17" l="1"/>
  <c r="F48" i="17"/>
  <c r="E48" i="17" s="1"/>
  <c r="H49" i="16"/>
  <c r="F49" i="16"/>
  <c r="E49" i="16" s="1"/>
  <c r="H47" i="14"/>
  <c r="F47" i="14" s="1"/>
  <c r="E47" i="14" s="1"/>
  <c r="G47" i="13"/>
  <c r="G50" i="12"/>
  <c r="H47" i="11"/>
  <c r="F47" i="11"/>
  <c r="E47" i="11" s="1"/>
  <c r="G47" i="10"/>
  <c r="G49" i="17" l="1"/>
  <c r="G50" i="16"/>
  <c r="G48" i="14"/>
  <c r="H47" i="13"/>
  <c r="F47" i="13" s="1"/>
  <c r="E47" i="13" s="1"/>
  <c r="H50" i="12"/>
  <c r="F50" i="12" s="1"/>
  <c r="E50" i="12" s="1"/>
  <c r="G48" i="11"/>
  <c r="H47" i="10"/>
  <c r="F47" i="10" s="1"/>
  <c r="E47" i="10" s="1"/>
  <c r="H49" i="17" l="1"/>
  <c r="F49" i="17" s="1"/>
  <c r="E49" i="17" s="1"/>
  <c r="H50" i="16"/>
  <c r="F50" i="16"/>
  <c r="E50" i="16" s="1"/>
  <c r="H48" i="14"/>
  <c r="F48" i="14"/>
  <c r="E48" i="14" s="1"/>
  <c r="G48" i="13"/>
  <c r="G51" i="12"/>
  <c r="H48" i="11"/>
  <c r="F48" i="11" s="1"/>
  <c r="E48" i="11" s="1"/>
  <c r="G48" i="10"/>
  <c r="G50" i="17" l="1"/>
  <c r="G51" i="16"/>
  <c r="G49" i="14"/>
  <c r="H48" i="13"/>
  <c r="F48" i="13" s="1"/>
  <c r="E48" i="13" s="1"/>
  <c r="H51" i="12"/>
  <c r="F51" i="12" s="1"/>
  <c r="E51" i="12" s="1"/>
  <c r="G49" i="11"/>
  <c r="H48" i="10"/>
  <c r="F48" i="10" s="1"/>
  <c r="E48" i="10" s="1"/>
  <c r="H50" i="17" l="1"/>
  <c r="F50" i="17" s="1"/>
  <c r="E50" i="17" s="1"/>
  <c r="H51" i="16"/>
  <c r="F51" i="16"/>
  <c r="E51" i="16" s="1"/>
  <c r="H49" i="14"/>
  <c r="F49" i="14" s="1"/>
  <c r="E49" i="14" s="1"/>
  <c r="G49" i="13"/>
  <c r="G52" i="12"/>
  <c r="H49" i="11"/>
  <c r="F49" i="11"/>
  <c r="E49" i="11" s="1"/>
  <c r="G49" i="10"/>
  <c r="G51" i="17" l="1"/>
  <c r="G52" i="16"/>
  <c r="G50" i="14"/>
  <c r="H49" i="13"/>
  <c r="F49" i="13" s="1"/>
  <c r="E49" i="13" s="1"/>
  <c r="H52" i="12"/>
  <c r="F52" i="12" s="1"/>
  <c r="E52" i="12" s="1"/>
  <c r="G50" i="11"/>
  <c r="H49" i="10"/>
  <c r="F49" i="10" s="1"/>
  <c r="E49" i="10" s="1"/>
  <c r="H51" i="17" l="1"/>
  <c r="F51" i="17"/>
  <c r="E51" i="17" s="1"/>
  <c r="H52" i="16"/>
  <c r="F52" i="16"/>
  <c r="E52" i="16" s="1"/>
  <c r="H50" i="14"/>
  <c r="F50" i="14" s="1"/>
  <c r="E50" i="14" s="1"/>
  <c r="G50" i="13"/>
  <c r="G53" i="12"/>
  <c r="H50" i="11"/>
  <c r="F50" i="11" s="1"/>
  <c r="E50" i="11" s="1"/>
  <c r="G50" i="10"/>
  <c r="G52" i="17" l="1"/>
  <c r="G53" i="16"/>
  <c r="G51" i="14"/>
  <c r="H50" i="13"/>
  <c r="F50" i="13" s="1"/>
  <c r="E50" i="13" s="1"/>
  <c r="H53" i="12"/>
  <c r="F53" i="12"/>
  <c r="E53" i="12" s="1"/>
  <c r="G51" i="11"/>
  <c r="H50" i="10"/>
  <c r="F50" i="10" s="1"/>
  <c r="E50" i="10" s="1"/>
  <c r="H52" i="17" l="1"/>
  <c r="F52" i="17" s="1"/>
  <c r="E52" i="17" s="1"/>
  <c r="H53" i="16"/>
  <c r="F53" i="16"/>
  <c r="E53" i="16" s="1"/>
  <c r="H51" i="14"/>
  <c r="F51" i="14" s="1"/>
  <c r="E51" i="14" s="1"/>
  <c r="G51" i="13"/>
  <c r="G54" i="12"/>
  <c r="H51" i="11"/>
  <c r="F51" i="11" s="1"/>
  <c r="E51" i="11" s="1"/>
  <c r="G51" i="10"/>
  <c r="G53" i="17" l="1"/>
  <c r="G54" i="16"/>
  <c r="G52" i="14"/>
  <c r="H51" i="13"/>
  <c r="F51" i="13"/>
  <c r="E51" i="13" s="1"/>
  <c r="H54" i="12"/>
  <c r="F54" i="12"/>
  <c r="E54" i="12" s="1"/>
  <c r="G52" i="11"/>
  <c r="H51" i="10"/>
  <c r="F51" i="10" s="1"/>
  <c r="E51" i="10" s="1"/>
  <c r="H53" i="17" l="1"/>
  <c r="F53" i="17" s="1"/>
  <c r="E53" i="17" s="1"/>
  <c r="H54" i="16"/>
  <c r="F54" i="16"/>
  <c r="E54" i="16" s="1"/>
  <c r="H52" i="14"/>
  <c r="F52" i="14" s="1"/>
  <c r="E52" i="14" s="1"/>
  <c r="G52" i="13"/>
  <c r="G55" i="12"/>
  <c r="H52" i="11"/>
  <c r="F52" i="11" s="1"/>
  <c r="E52" i="11" s="1"/>
  <c r="G52" i="10"/>
  <c r="G54" i="17" l="1"/>
  <c r="G55" i="16"/>
  <c r="G53" i="14"/>
  <c r="H52" i="13"/>
  <c r="F52" i="13" s="1"/>
  <c r="E52" i="13" s="1"/>
  <c r="H55" i="12"/>
  <c r="F55" i="12" s="1"/>
  <c r="E55" i="12" s="1"/>
  <c r="G53" i="11"/>
  <c r="H52" i="10"/>
  <c r="F52" i="10" s="1"/>
  <c r="E52" i="10" s="1"/>
  <c r="H54" i="17" l="1"/>
  <c r="F54" i="17" s="1"/>
  <c r="E54" i="17" s="1"/>
  <c r="H55" i="16"/>
  <c r="F55" i="16"/>
  <c r="E55" i="16" s="1"/>
  <c r="H53" i="14"/>
  <c r="F53" i="14" s="1"/>
  <c r="E53" i="14" s="1"/>
  <c r="G53" i="13"/>
  <c r="G56" i="12"/>
  <c r="H53" i="11"/>
  <c r="F53" i="11" s="1"/>
  <c r="E53" i="11" s="1"/>
  <c r="G53" i="10"/>
  <c r="G55" i="17" l="1"/>
  <c r="G56" i="16"/>
  <c r="G54" i="14"/>
  <c r="H53" i="13"/>
  <c r="F53" i="13" s="1"/>
  <c r="E53" i="13" s="1"/>
  <c r="H56" i="12"/>
  <c r="F56" i="12" s="1"/>
  <c r="E56" i="12" s="1"/>
  <c r="G54" i="11"/>
  <c r="H53" i="10"/>
  <c r="F53" i="10" s="1"/>
  <c r="E53" i="10" s="1"/>
  <c r="H55" i="17" l="1"/>
  <c r="F55" i="17" s="1"/>
  <c r="E55" i="17" s="1"/>
  <c r="H56" i="16"/>
  <c r="F56" i="16"/>
  <c r="E56" i="16" s="1"/>
  <c r="H54" i="14"/>
  <c r="F54" i="14" s="1"/>
  <c r="E54" i="14" s="1"/>
  <c r="G54" i="13"/>
  <c r="G57" i="12"/>
  <c r="H54" i="11"/>
  <c r="F54" i="11" s="1"/>
  <c r="E54" i="11" s="1"/>
  <c r="G54" i="10"/>
  <c r="G56" i="17" l="1"/>
  <c r="G57" i="16"/>
  <c r="G55" i="14"/>
  <c r="H54" i="13"/>
  <c r="F54" i="13"/>
  <c r="E54" i="13" s="1"/>
  <c r="H57" i="12"/>
  <c r="F57" i="12"/>
  <c r="E57" i="12" s="1"/>
  <c r="G55" i="11"/>
  <c r="H54" i="10"/>
  <c r="F54" i="10" s="1"/>
  <c r="E54" i="10" s="1"/>
  <c r="H56" i="17" l="1"/>
  <c r="F56" i="17"/>
  <c r="E56" i="17" s="1"/>
  <c r="H57" i="16"/>
  <c r="F57" i="16"/>
  <c r="E57" i="16" s="1"/>
  <c r="H55" i="14"/>
  <c r="F55" i="14" s="1"/>
  <c r="E55" i="14" s="1"/>
  <c r="G55" i="13"/>
  <c r="G58" i="12"/>
  <c r="H55" i="11"/>
  <c r="F55" i="11" s="1"/>
  <c r="E55" i="11" s="1"/>
  <c r="G55" i="10"/>
  <c r="G57" i="17" l="1"/>
  <c r="G58" i="16"/>
  <c r="G56" i="14"/>
  <c r="H55" i="13"/>
  <c r="F55" i="13"/>
  <c r="E55" i="13" s="1"/>
  <c r="H58" i="12"/>
  <c r="F58" i="12"/>
  <c r="E58" i="12" s="1"/>
  <c r="G56" i="11"/>
  <c r="H55" i="10"/>
  <c r="F55" i="10" s="1"/>
  <c r="E55" i="10" s="1"/>
  <c r="H57" i="17" l="1"/>
  <c r="F57" i="17"/>
  <c r="E57" i="17" s="1"/>
  <c r="H58" i="16"/>
  <c r="F58" i="16"/>
  <c r="E58" i="16" s="1"/>
  <c r="H56" i="14"/>
  <c r="F56" i="14" s="1"/>
  <c r="E56" i="14" s="1"/>
  <c r="G56" i="13"/>
  <c r="G59" i="12"/>
  <c r="H56" i="11"/>
  <c r="F56" i="11" s="1"/>
  <c r="E56" i="11" s="1"/>
  <c r="G56" i="10"/>
  <c r="G58" i="17" l="1"/>
  <c r="G59" i="16"/>
  <c r="G57" i="14"/>
  <c r="H56" i="13"/>
  <c r="F56" i="13" s="1"/>
  <c r="E56" i="13" s="1"/>
  <c r="H59" i="12"/>
  <c r="F59" i="12" s="1"/>
  <c r="E59" i="12" s="1"/>
  <c r="G57" i="11"/>
  <c r="H56" i="10"/>
  <c r="F56" i="10" s="1"/>
  <c r="E56" i="10" s="1"/>
  <c r="H58" i="17" l="1"/>
  <c r="F58" i="17"/>
  <c r="E58" i="17" s="1"/>
  <c r="H59" i="16"/>
  <c r="F59" i="16"/>
  <c r="E59" i="16" s="1"/>
  <c r="H57" i="14"/>
  <c r="F57" i="14" s="1"/>
  <c r="E57" i="14" s="1"/>
  <c r="G57" i="13"/>
  <c r="G60" i="12"/>
  <c r="H57" i="11"/>
  <c r="F57" i="11" s="1"/>
  <c r="E57" i="11" s="1"/>
  <c r="G57" i="10"/>
  <c r="G59" i="17" l="1"/>
  <c r="G60" i="16"/>
  <c r="G58" i="14"/>
  <c r="H57" i="13"/>
  <c r="F57" i="13" s="1"/>
  <c r="E57" i="13" s="1"/>
  <c r="H60" i="12"/>
  <c r="F60" i="12" s="1"/>
  <c r="E60" i="12" s="1"/>
  <c r="G58" i="11"/>
  <c r="H57" i="10"/>
  <c r="F57" i="10" s="1"/>
  <c r="E57" i="10" s="1"/>
  <c r="H59" i="17" l="1"/>
  <c r="F59" i="17"/>
  <c r="E59" i="17" s="1"/>
  <c r="H60" i="16"/>
  <c r="F60" i="16"/>
  <c r="E60" i="16" s="1"/>
  <c r="H58" i="14"/>
  <c r="F58" i="14" s="1"/>
  <c r="E58" i="14" s="1"/>
  <c r="G58" i="13"/>
  <c r="G61" i="12"/>
  <c r="H58" i="11"/>
  <c r="F58" i="11"/>
  <c r="E58" i="11" s="1"/>
  <c r="G58" i="10"/>
  <c r="G60" i="17" l="1"/>
  <c r="G61" i="16"/>
  <c r="G59" i="14"/>
  <c r="H58" i="13"/>
  <c r="F58" i="13" s="1"/>
  <c r="E58" i="13" s="1"/>
  <c r="H61" i="12"/>
  <c r="F61" i="12"/>
  <c r="E61" i="12" s="1"/>
  <c r="G59" i="11"/>
  <c r="H58" i="10"/>
  <c r="F58" i="10" s="1"/>
  <c r="E58" i="10" s="1"/>
  <c r="H60" i="17" l="1"/>
  <c r="F60" i="17" s="1"/>
  <c r="E60" i="17" s="1"/>
  <c r="H61" i="16"/>
  <c r="F61" i="16"/>
  <c r="E61" i="16" s="1"/>
  <c r="H59" i="14"/>
  <c r="F59" i="14" s="1"/>
  <c r="E59" i="14" s="1"/>
  <c r="G59" i="13"/>
  <c r="G62" i="12"/>
  <c r="H59" i="11"/>
  <c r="F59" i="11" s="1"/>
  <c r="E59" i="11" s="1"/>
  <c r="G59" i="10"/>
  <c r="G61" i="17" l="1"/>
  <c r="G62" i="16"/>
  <c r="G60" i="14"/>
  <c r="H59" i="13"/>
  <c r="F59" i="13" s="1"/>
  <c r="E59" i="13" s="1"/>
  <c r="H62" i="12"/>
  <c r="F62" i="12"/>
  <c r="E62" i="12" s="1"/>
  <c r="G60" i="11"/>
  <c r="H59" i="10"/>
  <c r="F59" i="10" s="1"/>
  <c r="E59" i="10" s="1"/>
  <c r="H61" i="17" l="1"/>
  <c r="F61" i="17"/>
  <c r="E61" i="17" s="1"/>
  <c r="H62" i="16"/>
  <c r="F62" i="16"/>
  <c r="E62" i="16" s="1"/>
  <c r="H60" i="14"/>
  <c r="F60" i="14" s="1"/>
  <c r="E60" i="14" s="1"/>
  <c r="G60" i="13"/>
  <c r="G63" i="12"/>
  <c r="H60" i="11"/>
  <c r="F60" i="11" s="1"/>
  <c r="E60" i="11" s="1"/>
  <c r="G60" i="10"/>
  <c r="G62" i="17" l="1"/>
  <c r="G63" i="16"/>
  <c r="G61" i="14"/>
  <c r="H60" i="13"/>
  <c r="F60" i="13" s="1"/>
  <c r="E60" i="13" s="1"/>
  <c r="H63" i="12"/>
  <c r="F63" i="12" s="1"/>
  <c r="E63" i="12" s="1"/>
  <c r="G61" i="11"/>
  <c r="H60" i="10"/>
  <c r="F60" i="10" s="1"/>
  <c r="E60" i="10" s="1"/>
  <c r="H62" i="17" l="1"/>
  <c r="F62" i="17"/>
  <c r="E62" i="17" s="1"/>
  <c r="H63" i="16"/>
  <c r="F63" i="16"/>
  <c r="E63" i="16" s="1"/>
  <c r="H61" i="14"/>
  <c r="F61" i="14" s="1"/>
  <c r="E61" i="14" s="1"/>
  <c r="G61" i="13"/>
  <c r="G64" i="12"/>
  <c r="H61" i="11"/>
  <c r="F61" i="11"/>
  <c r="E61" i="11" s="1"/>
  <c r="G61" i="10"/>
  <c r="G63" i="17" l="1"/>
  <c r="G64" i="16"/>
  <c r="G62" i="14"/>
  <c r="H61" i="13"/>
  <c r="F61" i="13" s="1"/>
  <c r="E61" i="13" s="1"/>
  <c r="H64" i="12"/>
  <c r="F64" i="12" s="1"/>
  <c r="E64" i="12" s="1"/>
  <c r="G62" i="11"/>
  <c r="H61" i="10"/>
  <c r="F61" i="10" s="1"/>
  <c r="E61" i="10" s="1"/>
  <c r="H63" i="17" l="1"/>
  <c r="F63" i="17" s="1"/>
  <c r="E63" i="17" s="1"/>
  <c r="H64" i="16"/>
  <c r="F64" i="16"/>
  <c r="E64" i="16" s="1"/>
  <c r="H62" i="14"/>
  <c r="F62" i="14" s="1"/>
  <c r="E62" i="14" s="1"/>
  <c r="G62" i="13"/>
  <c r="G65" i="12"/>
  <c r="H62" i="11"/>
  <c r="F62" i="11" s="1"/>
  <c r="E62" i="11" s="1"/>
  <c r="G62" i="10"/>
  <c r="G64" i="17" l="1"/>
  <c r="G65" i="16"/>
  <c r="G63" i="14"/>
  <c r="H62" i="13"/>
  <c r="F62" i="13"/>
  <c r="E62" i="13" s="1"/>
  <c r="H65" i="12"/>
  <c r="F65" i="12"/>
  <c r="E65" i="12" s="1"/>
  <c r="G63" i="11"/>
  <c r="H62" i="10"/>
  <c r="F62" i="10" s="1"/>
  <c r="E62" i="10" s="1"/>
  <c r="H64" i="17" l="1"/>
  <c r="F64" i="17"/>
  <c r="E64" i="17" s="1"/>
  <c r="H65" i="16"/>
  <c r="F65" i="16"/>
  <c r="E65" i="16" s="1"/>
  <c r="H63" i="14"/>
  <c r="F63" i="14"/>
  <c r="E63" i="14" s="1"/>
  <c r="G63" i="13"/>
  <c r="G66" i="12"/>
  <c r="H63" i="11"/>
  <c r="F63" i="11" s="1"/>
  <c r="E63" i="11" s="1"/>
  <c r="G63" i="10"/>
  <c r="G65" i="17" l="1"/>
  <c r="G66" i="16"/>
  <c r="G64" i="14"/>
  <c r="H63" i="13"/>
  <c r="F63" i="13"/>
  <c r="E63" i="13" s="1"/>
  <c r="H66" i="12"/>
  <c r="F66" i="12" s="1"/>
  <c r="E66" i="12" s="1"/>
  <c r="G64" i="11"/>
  <c r="H63" i="10"/>
  <c r="F63" i="10" s="1"/>
  <c r="E63" i="10" s="1"/>
  <c r="H65" i="17" l="1"/>
  <c r="F65" i="17" s="1"/>
  <c r="E65" i="17" s="1"/>
  <c r="H66" i="16"/>
  <c r="F66" i="16"/>
  <c r="E66" i="16" s="1"/>
  <c r="H64" i="14"/>
  <c r="F64" i="14"/>
  <c r="E64" i="14" s="1"/>
  <c r="G64" i="13"/>
  <c r="G67" i="12"/>
  <c r="H64" i="11"/>
  <c r="F64" i="11" s="1"/>
  <c r="E64" i="11" s="1"/>
  <c r="G64" i="10"/>
  <c r="G66" i="17" l="1"/>
  <c r="G67" i="16"/>
  <c r="G65" i="14"/>
  <c r="H64" i="13"/>
  <c r="F64" i="13"/>
  <c r="E64" i="13" s="1"/>
  <c r="H67" i="12"/>
  <c r="F67" i="12" s="1"/>
  <c r="E67" i="12" s="1"/>
  <c r="G65" i="11"/>
  <c r="H64" i="10"/>
  <c r="F64" i="10" s="1"/>
  <c r="E64" i="10" s="1"/>
  <c r="H66" i="17" l="1"/>
  <c r="F66" i="17"/>
  <c r="E66" i="17" s="1"/>
  <c r="H67" i="16"/>
  <c r="F67" i="16"/>
  <c r="E67" i="16" s="1"/>
  <c r="H65" i="14"/>
  <c r="F65" i="14"/>
  <c r="E65" i="14" s="1"/>
  <c r="G65" i="13"/>
  <c r="G68" i="12"/>
  <c r="H65" i="11"/>
  <c r="F65" i="11" s="1"/>
  <c r="E65" i="11" s="1"/>
  <c r="G65" i="10"/>
  <c r="G67" i="17" l="1"/>
  <c r="G68" i="16"/>
  <c r="G66" i="14"/>
  <c r="H65" i="13"/>
  <c r="F65" i="13" s="1"/>
  <c r="E65" i="13" s="1"/>
  <c r="H68" i="12"/>
  <c r="F68" i="12"/>
  <c r="E68" i="12" s="1"/>
  <c r="G66" i="11"/>
  <c r="H65" i="10"/>
  <c r="F65" i="10" s="1"/>
  <c r="E65" i="10" s="1"/>
  <c r="H67" i="17" l="1"/>
  <c r="F67" i="17"/>
  <c r="E67" i="17" s="1"/>
  <c r="H68" i="16"/>
  <c r="F68" i="16"/>
  <c r="E68" i="16" s="1"/>
  <c r="H66" i="14"/>
  <c r="F66" i="14" s="1"/>
  <c r="E66" i="14" s="1"/>
  <c r="G66" i="13"/>
  <c r="G69" i="12"/>
  <c r="H66" i="11"/>
  <c r="F66" i="11" s="1"/>
  <c r="E66" i="11" s="1"/>
  <c r="G66" i="10"/>
  <c r="G68" i="17" l="1"/>
  <c r="G69" i="16"/>
  <c r="G67" i="14"/>
  <c r="H66" i="13"/>
  <c r="F66" i="13" s="1"/>
  <c r="E66" i="13" s="1"/>
  <c r="H69" i="12"/>
  <c r="F69" i="12" s="1"/>
  <c r="E69" i="12" s="1"/>
  <c r="G67" i="11"/>
  <c r="H66" i="10"/>
  <c r="F66" i="10" s="1"/>
  <c r="E66" i="10" s="1"/>
  <c r="H68" i="17" l="1"/>
  <c r="F68" i="17" s="1"/>
  <c r="E68" i="17" s="1"/>
  <c r="H69" i="16"/>
  <c r="F69" i="16"/>
  <c r="E69" i="16" s="1"/>
  <c r="H67" i="14"/>
  <c r="F67" i="14"/>
  <c r="E67" i="14" s="1"/>
  <c r="G67" i="13"/>
  <c r="G70" i="12"/>
  <c r="H67" i="11"/>
  <c r="F67" i="11"/>
  <c r="E67" i="11" s="1"/>
  <c r="G67" i="10"/>
  <c r="G69" i="17" l="1"/>
  <c r="G70" i="16"/>
  <c r="G68" i="14"/>
  <c r="H67" i="13"/>
  <c r="F67" i="13" s="1"/>
  <c r="E67" i="13" s="1"/>
  <c r="H70" i="12"/>
  <c r="F70" i="12" s="1"/>
  <c r="E70" i="12" s="1"/>
  <c r="G68" i="11"/>
  <c r="H67" i="10"/>
  <c r="F67" i="10" s="1"/>
  <c r="E67" i="10" s="1"/>
  <c r="H69" i="17" l="1"/>
  <c r="F69" i="17"/>
  <c r="E69" i="17" s="1"/>
  <c r="H70" i="16"/>
  <c r="F70" i="16"/>
  <c r="E70" i="16" s="1"/>
  <c r="H68" i="14"/>
  <c r="F68" i="14" s="1"/>
  <c r="E68" i="14" s="1"/>
  <c r="G68" i="13"/>
  <c r="G71" i="12"/>
  <c r="H68" i="11"/>
  <c r="F68" i="11" s="1"/>
  <c r="E68" i="11" s="1"/>
  <c r="G68" i="10"/>
  <c r="G70" i="17" l="1"/>
  <c r="G71" i="16"/>
  <c r="G69" i="14"/>
  <c r="H68" i="13"/>
  <c r="F68" i="13" s="1"/>
  <c r="E68" i="13" s="1"/>
  <c r="H71" i="12"/>
  <c r="F71" i="12"/>
  <c r="E71" i="12" s="1"/>
  <c r="G69" i="11"/>
  <c r="H68" i="10"/>
  <c r="F68" i="10" s="1"/>
  <c r="E68" i="10" s="1"/>
  <c r="H70" i="17" l="1"/>
  <c r="F70" i="17" s="1"/>
  <c r="E70" i="17" s="1"/>
  <c r="H71" i="16"/>
  <c r="F71" i="16"/>
  <c r="E71" i="16" s="1"/>
  <c r="H69" i="14"/>
  <c r="F69" i="14" s="1"/>
  <c r="E69" i="14" s="1"/>
  <c r="G69" i="13"/>
  <c r="G72" i="12"/>
  <c r="H69" i="11"/>
  <c r="F69" i="11" s="1"/>
  <c r="E69" i="11" s="1"/>
  <c r="G69" i="10"/>
  <c r="G71" i="17" l="1"/>
  <c r="G72" i="16"/>
  <c r="G70" i="14"/>
  <c r="H69" i="13"/>
  <c r="F69" i="13" s="1"/>
  <c r="E69" i="13" s="1"/>
  <c r="H72" i="12"/>
  <c r="F72" i="12"/>
  <c r="E72" i="12" s="1"/>
  <c r="G70" i="11"/>
  <c r="H69" i="10"/>
  <c r="H71" i="17" l="1"/>
  <c r="F71" i="17" s="1"/>
  <c r="E71" i="17" s="1"/>
  <c r="H72" i="16"/>
  <c r="F72" i="16"/>
  <c r="E72" i="16" s="1"/>
  <c r="H70" i="14"/>
  <c r="F70" i="14"/>
  <c r="E70" i="14" s="1"/>
  <c r="G70" i="13"/>
  <c r="G73" i="12"/>
  <c r="H70" i="11"/>
  <c r="F70" i="11" s="1"/>
  <c r="E70" i="11" s="1"/>
  <c r="F69" i="10"/>
  <c r="E69" i="10" s="1"/>
  <c r="G72" i="17" l="1"/>
  <c r="G73" i="16"/>
  <c r="G71" i="14"/>
  <c r="H70" i="13"/>
  <c r="F70" i="13"/>
  <c r="E70" i="13" s="1"/>
  <c r="H73" i="12"/>
  <c r="F73" i="12"/>
  <c r="E73" i="12" s="1"/>
  <c r="G71" i="11"/>
  <c r="G70" i="10"/>
  <c r="H72" i="17" l="1"/>
  <c r="F72" i="17" s="1"/>
  <c r="E72" i="17" s="1"/>
  <c r="H73" i="16"/>
  <c r="F73" i="16"/>
  <c r="E73" i="16" s="1"/>
  <c r="H71" i="14"/>
  <c r="F71" i="14" s="1"/>
  <c r="E71" i="14" s="1"/>
  <c r="G71" i="13"/>
  <c r="G74" i="12"/>
  <c r="H71" i="11"/>
  <c r="F71" i="11"/>
  <c r="E71" i="11" s="1"/>
  <c r="H70" i="10"/>
  <c r="F70" i="10" s="1"/>
  <c r="G73" i="17" l="1"/>
  <c r="G74" i="16"/>
  <c r="G72" i="14"/>
  <c r="H71" i="13"/>
  <c r="F71" i="13"/>
  <c r="E71" i="13" s="1"/>
  <c r="H74" i="12"/>
  <c r="F74" i="12" s="1"/>
  <c r="E74" i="12" s="1"/>
  <c r="G72" i="11"/>
  <c r="E70" i="10"/>
  <c r="H73" i="17" l="1"/>
  <c r="F73" i="17" s="1"/>
  <c r="E73" i="17" s="1"/>
  <c r="H74" i="16"/>
  <c r="F74" i="16"/>
  <c r="E74" i="16" s="1"/>
  <c r="H72" i="14"/>
  <c r="F72" i="14"/>
  <c r="E72" i="14" s="1"/>
  <c r="G72" i="13"/>
  <c r="G75" i="12"/>
  <c r="H72" i="11"/>
  <c r="F72" i="11" s="1"/>
  <c r="E72" i="11" s="1"/>
  <c r="G71" i="10"/>
  <c r="G74" i="17" l="1"/>
  <c r="G75" i="16"/>
  <c r="G73" i="14"/>
  <c r="H72" i="13"/>
  <c r="F72" i="13" s="1"/>
  <c r="E72" i="13" s="1"/>
  <c r="H75" i="12"/>
  <c r="H13" i="12" s="1"/>
  <c r="F75" i="12"/>
  <c r="G13" i="12"/>
  <c r="G73" i="11"/>
  <c r="H71" i="10"/>
  <c r="F71" i="10" s="1"/>
  <c r="H74" i="17" l="1"/>
  <c r="F74" i="17"/>
  <c r="E74" i="17" s="1"/>
  <c r="H75" i="16"/>
  <c r="H13" i="16" s="1"/>
  <c r="F75" i="16"/>
  <c r="G13" i="16"/>
  <c r="H73" i="14"/>
  <c r="F73" i="14"/>
  <c r="E73" i="14" s="1"/>
  <c r="G73" i="13"/>
  <c r="F13" i="12"/>
  <c r="J9" i="12" s="1"/>
  <c r="E75" i="12"/>
  <c r="H73" i="11"/>
  <c r="F73" i="11" s="1"/>
  <c r="E73" i="11" s="1"/>
  <c r="E71" i="10"/>
  <c r="G75" i="17" l="1"/>
  <c r="F13" i="16"/>
  <c r="E75" i="16"/>
  <c r="J9" i="16"/>
  <c r="G74" i="14"/>
  <c r="H73" i="13"/>
  <c r="F73" i="13" s="1"/>
  <c r="E73" i="13" s="1"/>
  <c r="G74" i="11"/>
  <c r="G72" i="10"/>
  <c r="H75" i="17" l="1"/>
  <c r="H13" i="17" s="1"/>
  <c r="G13" i="17"/>
  <c r="H74" i="14"/>
  <c r="F74" i="14"/>
  <c r="E74" i="14" s="1"/>
  <c r="G74" i="13"/>
  <c r="H74" i="11"/>
  <c r="F74" i="11" s="1"/>
  <c r="E74" i="11" s="1"/>
  <c r="H72" i="10"/>
  <c r="F72" i="10"/>
  <c r="F75" i="17" l="1"/>
  <c r="F13" i="17"/>
  <c r="E75" i="17"/>
  <c r="J9" i="17"/>
  <c r="G75" i="14"/>
  <c r="H74" i="13"/>
  <c r="F74" i="13" s="1"/>
  <c r="E74" i="13" s="1"/>
  <c r="G75" i="11"/>
  <c r="E72" i="10"/>
  <c r="H75" i="14" l="1"/>
  <c r="H13" i="14" s="1"/>
  <c r="F75" i="14"/>
  <c r="G13" i="14"/>
  <c r="G75" i="13"/>
  <c r="H75" i="11"/>
  <c r="H13" i="11" s="1"/>
  <c r="G13" i="11"/>
  <c r="G73" i="10"/>
  <c r="F13" i="14" l="1"/>
  <c r="J9" i="14" s="1"/>
  <c r="E75" i="14"/>
  <c r="H75" i="13"/>
  <c r="H13" i="13" s="1"/>
  <c r="F75" i="13"/>
  <c r="G13" i="13"/>
  <c r="F75" i="11"/>
  <c r="F13" i="11" s="1"/>
  <c r="J9" i="11" s="1"/>
  <c r="H73" i="10"/>
  <c r="F73" i="10"/>
  <c r="F13" i="13" l="1"/>
  <c r="J9" i="13" s="1"/>
  <c r="E75" i="13"/>
  <c r="E75" i="11"/>
  <c r="E73" i="10"/>
  <c r="G74" i="10" l="1"/>
  <c r="H74" i="10" l="1"/>
  <c r="F74" i="10" s="1"/>
  <c r="E74" i="10" l="1"/>
  <c r="G75" i="10" l="1"/>
  <c r="H75" i="10" l="1"/>
  <c r="H13" i="10" s="1"/>
  <c r="G13" i="10"/>
  <c r="F75" i="10" l="1"/>
  <c r="F13" i="10" s="1"/>
  <c r="J9" i="10" s="1"/>
  <c r="E75" i="10" l="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5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6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7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<sst xmlns="http://schemas.openxmlformats.org/spreadsheetml/2006/main" count="182" uniqueCount="26">
  <si>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</si>
  <si>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</si>
  <si>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</si>
  <si>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</si>
  <si>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</si>
  <si>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</si>
  <si>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</si>
  <si>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</si>
  <si>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</si>
  <si>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</si>
  <si>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</si>
  <si>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</si>
  <si>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</si>
  <si>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</si>
  <si>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</si>
  <si>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</si>
  <si>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</si>
  <si>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</si>
  <si>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</si>
  <si>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</si>
  <si>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</si>
  <si>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</si>
  <si>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</si>
  <si>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</si>
  <si>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 LEY</t>
  </si>
  <si>
    <t>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</si>
</sst>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3.1554624632376432E-2</v>
      </c>
    </row>
    <row r="3" spans="1:14 16383:16384" x14ac:dyDescent="0.25">
      <c r="XFC3" s="24">
        <v>36</v>
      </c>
      <c r="XFD3" s="23">
        <v>3.1554620495301861E-2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3.1554645435796592E-2</v>
      </c>
    </row>
    <row r="5" spans="1:14 16383:16384" x14ac:dyDescent="0.25">
      <c r="C5" s="26" t="s">
        <v>10</v>
      </c>
      <c r="D5" s="26"/>
      <c r="E5" s="25" t="s">
        <v>25</v>
      </c>
      <c r="F5" s="1"/>
      <c r="G5" s="1"/>
      <c r="H5" s="1"/>
      <c r="I5" s="1"/>
      <c r="J5" s="1"/>
      <c r="XFC5" s="24">
        <v>48</v>
      </c>
      <c r="XFD5" s="23">
        <v>3.1554638948377935E-2</v>
      </c>
    </row>
    <row r="6" spans="1:14 16383:16384" x14ac:dyDescent="0.25">
      <c r="C6" s="26" t="s">
        <v>19</v>
      </c>
      <c r="D6" s="26"/>
      <c r="E6" s="22">
        <v>150000</v>
      </c>
      <c r="F6" s="1"/>
      <c r="G6" s="1"/>
      <c r="H6" s="27" t="s">
        <v>18</v>
      </c>
      <c r="I6" s="27"/>
      <c r="J6" s="9">
        <f>J7/1.16</f>
        <v>2.7202270839018362E-2</v>
      </c>
      <c r="XFC6" s="24">
        <v>54</v>
      </c>
      <c r="XFD6" s="23">
        <v>3.1554641771101767E-2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3.1554634173261299E-2</v>
      </c>
      <c r="XFC7" s="24">
        <v>60</v>
      </c>
      <c r="XFD7" s="23">
        <v>3.1554634173261299E-2</v>
      </c>
    </row>
    <row r="8" spans="1:14 16383:16384" x14ac:dyDescent="0.25">
      <c r="C8" s="26" t="s">
        <v>12</v>
      </c>
      <c r="D8" s="26"/>
      <c r="E8" s="3">
        <f>-PMT(J7,E7,E6,0,0)</f>
        <v>5601.7320000000009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336103.92000000004</v>
      </c>
      <c r="F9" s="1"/>
      <c r="G9" s="1"/>
      <c r="H9" s="29" t="s">
        <v>20</v>
      </c>
      <c r="I9" s="29"/>
      <c r="J9" s="11">
        <f>+((G13+H13)/F13)/E7</f>
        <v>2.0678213333333365E-2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149999.99999999988</v>
      </c>
      <c r="G13" s="6">
        <f>SUM(G15:G175)</f>
        <v>160434.41379310359</v>
      </c>
      <c r="H13" s="6">
        <f>SUM(H15:H175)</f>
        <v>25669.506206896564</v>
      </c>
      <c r="I13" s="6">
        <f>SUM(I15:I175)</f>
        <v>336103.92000000004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149131.46312598919</v>
      </c>
      <c r="F16" s="15">
        <f>IF(D16&lt;=$E$7,IF(D16=0,0,I16-SUM(G16:H16)),"")</f>
        <v>868.53687401080606</v>
      </c>
      <c r="G16" s="15">
        <f>IF(D16&lt;=$E$7,IFERROR(E15*$J$6,""),"")</f>
        <v>4080.3406258527543</v>
      </c>
      <c r="H16" s="15">
        <f>IFERROR(G16*16%,"")</f>
        <v>652.85450013644072</v>
      </c>
      <c r="I16" s="15">
        <f>IF(D16&lt;=$E$7,$E$8,"")</f>
        <v>5601.7320000000009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148235.51988865298</v>
      </c>
      <c r="F17" s="15">
        <f t="shared" ref="F17:F75" si="2">IF(D17&lt;=$E$7,IF(D17=0,0,I17-SUM(G17:H17)),"")</f>
        <v>895.94323733620422</v>
      </c>
      <c r="G17" s="15">
        <f t="shared" ref="G17:G75" si="3">IF(D17&lt;=$E$7,IFERROR(E16*$J$6,""),"")</f>
        <v>4056.7144505722381</v>
      </c>
      <c r="H17" s="15">
        <f t="shared" ref="H17:H75" si="4">IFERROR(G17*16%,"")</f>
        <v>649.07431209155811</v>
      </c>
      <c r="I17" s="15">
        <f t="shared" ref="I17:I75" si="5">IF(D17&lt;=$E$7,$E$8,"")</f>
        <v>5601.7320000000009</v>
      </c>
    </row>
    <row r="18" spans="1:9" x14ac:dyDescent="0.25">
      <c r="A18">
        <v>3</v>
      </c>
      <c r="D18" s="14">
        <f t="shared" si="0"/>
        <v>3</v>
      </c>
      <c r="E18" s="15">
        <f t="shared" si="1"/>
        <v>147311.30549022261</v>
      </c>
      <c r="F18" s="15">
        <f t="shared" si="2"/>
        <v>924.2143984303566</v>
      </c>
      <c r="G18" s="15">
        <f t="shared" si="3"/>
        <v>4032.3427599738316</v>
      </c>
      <c r="H18" s="15">
        <f t="shared" si="4"/>
        <v>645.17484159581306</v>
      </c>
      <c r="I18" s="15">
        <f t="shared" si="5"/>
        <v>5601.7320000000009</v>
      </c>
    </row>
    <row r="19" spans="1:9" x14ac:dyDescent="0.25">
      <c r="A19">
        <v>4</v>
      </c>
      <c r="D19" s="14">
        <f t="shared" si="0"/>
        <v>4</v>
      </c>
      <c r="E19" s="15">
        <f t="shared" si="1"/>
        <v>146357.92784455212</v>
      </c>
      <c r="F19" s="15">
        <f t="shared" si="2"/>
        <v>953.37764567048725</v>
      </c>
      <c r="G19" s="15">
        <f t="shared" si="3"/>
        <v>4007.202029594408</v>
      </c>
      <c r="H19" s="15">
        <f t="shared" si="4"/>
        <v>641.15232473510525</v>
      </c>
      <c r="I19" s="15">
        <f t="shared" si="5"/>
        <v>5601.7320000000009</v>
      </c>
    </row>
    <row r="20" spans="1:9" x14ac:dyDescent="0.25">
      <c r="A20">
        <v>5</v>
      </c>
      <c r="D20" s="14">
        <f t="shared" si="0"/>
        <v>5</v>
      </c>
      <c r="E20" s="15">
        <f t="shared" si="1"/>
        <v>145374.46671604353</v>
      </c>
      <c r="F20" s="15">
        <f t="shared" si="2"/>
        <v>983.46112850858481</v>
      </c>
      <c r="G20" s="15">
        <f t="shared" si="3"/>
        <v>3981.2679926650139</v>
      </c>
      <c r="H20" s="15">
        <f t="shared" si="4"/>
        <v>637.00287882640225</v>
      </c>
      <c r="I20" s="15">
        <f t="shared" si="5"/>
        <v>5601.7320000000009</v>
      </c>
    </row>
    <row r="21" spans="1:9" x14ac:dyDescent="0.25">
      <c r="A21">
        <v>6</v>
      </c>
      <c r="D21" s="14">
        <f t="shared" si="0"/>
        <v>6</v>
      </c>
      <c r="E21" s="15">
        <f t="shared" si="1"/>
        <v>144359.97283140125</v>
      </c>
      <c r="F21" s="15">
        <f t="shared" si="2"/>
        <v>1014.4938846422965</v>
      </c>
      <c r="G21" s="15">
        <f t="shared" si="3"/>
        <v>3954.5156166876764</v>
      </c>
      <c r="H21" s="15">
        <f t="shared" si="4"/>
        <v>632.72249867002824</v>
      </c>
      <c r="I21" s="15">
        <f t="shared" si="5"/>
        <v>5601.7320000000009</v>
      </c>
    </row>
    <row r="22" spans="1:9" x14ac:dyDescent="0.25">
      <c r="A22">
        <v>7</v>
      </c>
      <c r="D22" s="14">
        <f t="shared" si="0"/>
        <v>7</v>
      </c>
      <c r="E22" s="15">
        <f t="shared" si="1"/>
        <v>143313.46696335805</v>
      </c>
      <c r="F22" s="15">
        <f t="shared" si="2"/>
        <v>1046.5058680431939</v>
      </c>
      <c r="G22" s="15">
        <f t="shared" si="3"/>
        <v>3926.9190792731092</v>
      </c>
      <c r="H22" s="15">
        <f t="shared" si="4"/>
        <v>628.30705268369752</v>
      </c>
      <c r="I22" s="15">
        <f t="shared" si="5"/>
        <v>5601.7320000000009</v>
      </c>
    </row>
    <row r="23" spans="1:9" x14ac:dyDescent="0.25">
      <c r="A23">
        <v>8</v>
      </c>
      <c r="D23" s="14">
        <f t="shared" si="0"/>
        <v>8</v>
      </c>
      <c r="E23" s="15">
        <f t="shared" si="1"/>
        <v>142233.93898548858</v>
      </c>
      <c r="F23" s="15">
        <f t="shared" si="2"/>
        <v>1079.5279778694685</v>
      </c>
      <c r="G23" s="15">
        <f t="shared" si="3"/>
        <v>3898.451743215976</v>
      </c>
      <c r="H23" s="15">
        <f t="shared" si="4"/>
        <v>623.7522789145562</v>
      </c>
      <c r="I23" s="15">
        <f t="shared" si="5"/>
        <v>5601.7320000000009</v>
      </c>
    </row>
    <row r="24" spans="1:9" x14ac:dyDescent="0.25">
      <c r="A24">
        <v>9</v>
      </c>
      <c r="D24" s="14">
        <f t="shared" si="0"/>
        <v>9</v>
      </c>
      <c r="E24" s="15">
        <f t="shared" si="1"/>
        <v>141120.34689719765</v>
      </c>
      <c r="F24" s="15">
        <f t="shared" si="2"/>
        <v>1113.5920882909404</v>
      </c>
      <c r="G24" s="15">
        <f t="shared" si="3"/>
        <v>3869.0861307836731</v>
      </c>
      <c r="H24" s="15">
        <f t="shared" si="4"/>
        <v>619.05378092538774</v>
      </c>
      <c r="I24" s="15">
        <f t="shared" si="5"/>
        <v>5601.7320000000009</v>
      </c>
    </row>
    <row r="25" spans="1:9" x14ac:dyDescent="0.25">
      <c r="A25">
        <v>10</v>
      </c>
      <c r="D25" s="14">
        <f t="shared" si="0"/>
        <v>10</v>
      </c>
      <c r="E25" s="15">
        <f t="shared" si="1"/>
        <v>139971.61581794245</v>
      </c>
      <c r="F25" s="15">
        <f t="shared" si="2"/>
        <v>1148.7310792551989</v>
      </c>
      <c r="G25" s="15">
        <f t="shared" si="3"/>
        <v>3838.7938971937951</v>
      </c>
      <c r="H25" s="15">
        <f t="shared" si="4"/>
        <v>614.20702355100718</v>
      </c>
      <c r="I25" s="15">
        <f t="shared" si="5"/>
        <v>5601.7320000000009</v>
      </c>
    </row>
    <row r="26" spans="1:9" x14ac:dyDescent="0.25">
      <c r="A26">
        <v>11</v>
      </c>
      <c r="D26" s="14">
        <f t="shared" si="0"/>
        <v>11</v>
      </c>
      <c r="E26" s="15">
        <f t="shared" si="1"/>
        <v>138786.63694971791</v>
      </c>
      <c r="F26" s="15">
        <f t="shared" si="2"/>
        <v>1184.9788682245526</v>
      </c>
      <c r="G26" s="15">
        <f t="shared" si="3"/>
        <v>3807.5458032546971</v>
      </c>
      <c r="H26" s="15">
        <f t="shared" si="4"/>
        <v>609.2073285207515</v>
      </c>
      <c r="I26" s="15">
        <f t="shared" si="5"/>
        <v>5601.7320000000009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137564.26650680348</v>
      </c>
      <c r="F27" s="15">
        <f t="shared" si="2"/>
        <v>1222.3704429144227</v>
      </c>
      <c r="G27" s="15">
        <f t="shared" si="3"/>
        <v>3775.3116871427401</v>
      </c>
      <c r="H27" s="15">
        <f t="shared" si="4"/>
        <v>604.04986994283843</v>
      </c>
      <c r="I27" s="15">
        <f t="shared" si="5"/>
        <v>5601.7320000000009</v>
      </c>
    </row>
    <row r="28" spans="1:9" x14ac:dyDescent="0.25">
      <c r="A28">
        <v>13</v>
      </c>
      <c r="D28" s="14">
        <f t="shared" si="0"/>
        <v>13</v>
      </c>
      <c r="E28" s="15">
        <f t="shared" si="1"/>
        <v>136303.3246117387</v>
      </c>
      <c r="F28" s="15">
        <f t="shared" si="2"/>
        <v>1260.9418950647951</v>
      </c>
      <c r="G28" s="15">
        <f t="shared" si="3"/>
        <v>3742.0604352889709</v>
      </c>
      <c r="H28" s="15">
        <f t="shared" si="4"/>
        <v>598.72966964623538</v>
      </c>
      <c r="I28" s="15">
        <f t="shared" si="5"/>
        <v>5601.7320000000009</v>
      </c>
    </row>
    <row r="29" spans="1:9" x14ac:dyDescent="0.25">
      <c r="A29">
        <v>14</v>
      </c>
      <c r="D29" s="14">
        <f t="shared" si="0"/>
        <v>14</v>
      </c>
      <c r="E29" s="15">
        <f t="shared" si="1"/>
        <v>135002.59415646139</v>
      </c>
      <c r="F29" s="15">
        <f t="shared" si="2"/>
        <v>1300.730455277303</v>
      </c>
      <c r="G29" s="15">
        <f t="shared" si="3"/>
        <v>3707.7599523471536</v>
      </c>
      <c r="H29" s="15">
        <f t="shared" si="4"/>
        <v>593.24159237554454</v>
      </c>
      <c r="I29" s="15">
        <f t="shared" si="5"/>
        <v>5601.7320000000009</v>
      </c>
    </row>
    <row r="30" spans="1:9" x14ac:dyDescent="0.25">
      <c r="A30">
        <v>15</v>
      </c>
      <c r="D30" s="14">
        <f t="shared" si="0"/>
        <v>15</v>
      </c>
      <c r="E30" s="15">
        <f t="shared" si="1"/>
        <v>133660.8196275098</v>
      </c>
      <c r="F30" s="15">
        <f t="shared" si="2"/>
        <v>1341.7745289515979</v>
      </c>
      <c r="G30" s="15">
        <f t="shared" si="3"/>
        <v>3672.3771302141404</v>
      </c>
      <c r="H30" s="15">
        <f t="shared" si="4"/>
        <v>587.58034083426253</v>
      </c>
      <c r="I30" s="15">
        <f t="shared" si="5"/>
        <v>5601.7320000000009</v>
      </c>
    </row>
    <row r="31" spans="1:9" x14ac:dyDescent="0.25">
      <c r="A31">
        <v>16</v>
      </c>
      <c r="D31" s="14">
        <f t="shared" si="0"/>
        <v>16</v>
      </c>
      <c r="E31" s="15">
        <f t="shared" si="1"/>
        <v>132276.70589415415</v>
      </c>
      <c r="F31" s="15">
        <f t="shared" si="2"/>
        <v>1384.1137333556653</v>
      </c>
      <c r="G31" s="15">
        <f t="shared" si="3"/>
        <v>3635.8778160727029</v>
      </c>
      <c r="H31" s="15">
        <f t="shared" si="4"/>
        <v>581.74045057163244</v>
      </c>
      <c r="I31" s="15">
        <f t="shared" si="5"/>
        <v>5601.7320000000009</v>
      </c>
    </row>
    <row r="32" spans="1:9" x14ac:dyDescent="0.25">
      <c r="A32">
        <v>17</v>
      </c>
      <c r="D32" s="14">
        <f t="shared" si="0"/>
        <v>17</v>
      </c>
      <c r="E32" s="15">
        <f t="shared" si="1"/>
        <v>130848.91695828826</v>
      </c>
      <c r="F32" s="15">
        <f t="shared" si="2"/>
        <v>1427.7889358658895</v>
      </c>
      <c r="G32" s="15">
        <f t="shared" si="3"/>
        <v>3598.2267794259578</v>
      </c>
      <c r="H32" s="15">
        <f t="shared" si="4"/>
        <v>575.71628470815324</v>
      </c>
      <c r="I32" s="15">
        <f t="shared" si="5"/>
        <v>5601.7320000000009</v>
      </c>
    </row>
    <row r="33" spans="1:9" x14ac:dyDescent="0.25">
      <c r="A33">
        <v>18</v>
      </c>
      <c r="D33" s="14">
        <f t="shared" si="0"/>
        <v>18</v>
      </c>
      <c r="E33" s="15">
        <f t="shared" si="1"/>
        <v>129376.0746648745</v>
      </c>
      <c r="F33" s="15">
        <f t="shared" si="2"/>
        <v>1472.8422934137679</v>
      </c>
      <c r="G33" s="15">
        <f t="shared" si="3"/>
        <v>3559.3876780915798</v>
      </c>
      <c r="H33" s="15">
        <f t="shared" si="4"/>
        <v>569.50202849465279</v>
      </c>
      <c r="I33" s="15">
        <f t="shared" si="5"/>
        <v>5601.7320000000009</v>
      </c>
    </row>
    <row r="34" spans="1:9" x14ac:dyDescent="0.25">
      <c r="A34">
        <v>19</v>
      </c>
      <c r="D34" s="14">
        <f t="shared" si="0"/>
        <v>19</v>
      </c>
      <c r="E34" s="15">
        <f t="shared" si="1"/>
        <v>127856.75737169715</v>
      </c>
      <c r="F34" s="15">
        <f t="shared" si="2"/>
        <v>1519.317293177347</v>
      </c>
      <c r="G34" s="15">
        <f t="shared" si="3"/>
        <v>3519.3230231229777</v>
      </c>
      <c r="H34" s="15">
        <f t="shared" si="4"/>
        <v>563.09168369967642</v>
      </c>
      <c r="I34" s="15">
        <f t="shared" si="5"/>
        <v>5601.7320000000009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126289.49857714049</v>
      </c>
      <c r="F35" s="15">
        <f t="shared" si="2"/>
        <v>1567.258794556667</v>
      </c>
      <c r="G35" s="15">
        <f t="shared" si="3"/>
        <v>3477.9941426235637</v>
      </c>
      <c r="H35" s="15">
        <f t="shared" si="4"/>
        <v>556.47906281977021</v>
      </c>
      <c r="I35" s="15">
        <f t="shared" si="5"/>
        <v>5601.7320000000009</v>
      </c>
    </row>
    <row r="36" spans="1:9" x14ac:dyDescent="0.25">
      <c r="A36">
        <v>21</v>
      </c>
      <c r="D36" s="14">
        <f t="shared" si="0"/>
        <v>21</v>
      </c>
      <c r="E36" s="15">
        <f t="shared" si="1"/>
        <v>124672.78550466677</v>
      </c>
      <c r="F36" s="15">
        <f t="shared" si="2"/>
        <v>1616.713072473729</v>
      </c>
      <c r="G36" s="15">
        <f t="shared" si="3"/>
        <v>3435.3611444191997</v>
      </c>
      <c r="H36" s="15">
        <f t="shared" si="4"/>
        <v>549.65778310707196</v>
      </c>
      <c r="I36" s="15">
        <f t="shared" si="5"/>
        <v>5601.7320000000009</v>
      </c>
    </row>
    <row r="37" spans="1:9" x14ac:dyDescent="0.25">
      <c r="A37">
        <v>22</v>
      </c>
      <c r="D37" s="14">
        <f t="shared" si="0"/>
        <v>22</v>
      </c>
      <c r="E37" s="15">
        <f t="shared" si="1"/>
        <v>123005.057642628</v>
      </c>
      <c r="F37" s="15">
        <f t="shared" si="2"/>
        <v>1667.7278620387665</v>
      </c>
      <c r="G37" s="15">
        <f t="shared" si="3"/>
        <v>3391.3828775527882</v>
      </c>
      <c r="H37" s="15">
        <f t="shared" si="4"/>
        <v>542.62126040844612</v>
      </c>
      <c r="I37" s="15">
        <f t="shared" si="5"/>
        <v>5601.7320000000009</v>
      </c>
    </row>
    <row r="38" spans="1:9" x14ac:dyDescent="0.25">
      <c r="A38">
        <v>23</v>
      </c>
      <c r="D38" s="14">
        <f t="shared" si="0"/>
        <v>23</v>
      </c>
      <c r="E38" s="15">
        <f t="shared" si="1"/>
        <v>121284.70523800205</v>
      </c>
      <c r="F38" s="15">
        <f t="shared" si="2"/>
        <v>1720.3524046259554</v>
      </c>
      <c r="G38" s="15">
        <f t="shared" si="3"/>
        <v>3346.0168925638322</v>
      </c>
      <c r="H38" s="15">
        <f t="shared" si="4"/>
        <v>535.36270281021314</v>
      </c>
      <c r="I38" s="15">
        <f t="shared" si="5"/>
        <v>5601.7320000000009</v>
      </c>
    </row>
    <row r="39" spans="1:9" x14ac:dyDescent="0.25">
      <c r="A39">
        <v>24</v>
      </c>
      <c r="D39" s="14">
        <f t="shared" si="0"/>
        <v>24</v>
      </c>
      <c r="E39" s="15">
        <f t="shared" si="1"/>
        <v>119510.06774259903</v>
      </c>
      <c r="F39" s="15">
        <f t="shared" si="2"/>
        <v>1774.6374954030175</v>
      </c>
      <c r="G39" s="15">
        <f t="shared" si="3"/>
        <v>3299.2194005146407</v>
      </c>
      <c r="H39" s="15">
        <f t="shared" si="4"/>
        <v>527.87510408234255</v>
      </c>
      <c r="I39" s="15">
        <f t="shared" si="5"/>
        <v>5601.7320000000009</v>
      </c>
    </row>
    <row r="40" spans="1:9" x14ac:dyDescent="0.25">
      <c r="A40">
        <v>25</v>
      </c>
      <c r="D40" s="14">
        <f t="shared" si="0"/>
        <v>25</v>
      </c>
      <c r="E40" s="15">
        <f t="shared" si="1"/>
        <v>117679.43221023842</v>
      </c>
      <c r="F40" s="15">
        <f t="shared" si="2"/>
        <v>1830.6355323606126</v>
      </c>
      <c r="G40" s="15">
        <f t="shared" si="3"/>
        <v>3250.9452307236106</v>
      </c>
      <c r="H40" s="15">
        <f t="shared" si="4"/>
        <v>520.15123691577776</v>
      </c>
      <c r="I40" s="15">
        <f t="shared" si="5"/>
        <v>5601.7320000000009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115791.03164334959</v>
      </c>
      <c r="F41" s="15">
        <f t="shared" si="2"/>
        <v>1888.4005668888249</v>
      </c>
      <c r="G41" s="15">
        <f t="shared" si="3"/>
        <v>3201.1477871648067</v>
      </c>
      <c r="H41" s="15">
        <f t="shared" si="4"/>
        <v>512.1836459463691</v>
      </c>
      <c r="I41" s="15">
        <f t="shared" si="5"/>
        <v>5601.7320000000009</v>
      </c>
    </row>
    <row r="42" spans="1:9" x14ac:dyDescent="0.25">
      <c r="A42">
        <v>27</v>
      </c>
      <c r="D42" s="14">
        <f t="shared" si="0"/>
        <v>27</v>
      </c>
      <c r="E42" s="15">
        <f t="shared" si="1"/>
        <v>113843.04328740001</v>
      </c>
      <c r="F42" s="15">
        <f t="shared" si="2"/>
        <v>1947.9883559495811</v>
      </c>
      <c r="G42" s="15">
        <f t="shared" si="3"/>
        <v>3149.7790034917412</v>
      </c>
      <c r="H42" s="15">
        <f t="shared" si="4"/>
        <v>503.96464055867858</v>
      </c>
      <c r="I42" s="15">
        <f t="shared" si="5"/>
        <v>5601.7320000000009</v>
      </c>
    </row>
    <row r="43" spans="1:9" x14ac:dyDescent="0.25">
      <c r="A43">
        <v>28</v>
      </c>
      <c r="D43" s="14">
        <f t="shared" si="0"/>
        <v>28</v>
      </c>
      <c r="E43" s="15">
        <f t="shared" si="1"/>
        <v>111833.58687150467</v>
      </c>
      <c r="F43" s="15">
        <f t="shared" si="2"/>
        <v>2009.4564158953431</v>
      </c>
      <c r="G43" s="15">
        <f t="shared" si="3"/>
        <v>3096.7892966419463</v>
      </c>
      <c r="H43" s="15">
        <f t="shared" si="4"/>
        <v>495.4862874627114</v>
      </c>
      <c r="I43" s="15">
        <f t="shared" si="5"/>
        <v>5601.7320000000009</v>
      </c>
    </row>
    <row r="44" spans="1:9" x14ac:dyDescent="0.25">
      <c r="A44">
        <v>29</v>
      </c>
      <c r="D44" s="14">
        <f t="shared" si="0"/>
        <v>29</v>
      </c>
      <c r="E44" s="15">
        <f t="shared" si="1"/>
        <v>109760.72279351864</v>
      </c>
      <c r="F44" s="15">
        <f t="shared" si="2"/>
        <v>2072.8640779860334</v>
      </c>
      <c r="G44" s="15">
        <f t="shared" si="3"/>
        <v>3042.1275189775583</v>
      </c>
      <c r="H44" s="15">
        <f t="shared" si="4"/>
        <v>486.74040303640936</v>
      </c>
      <c r="I44" s="15">
        <f t="shared" si="5"/>
        <v>5601.7320000000009</v>
      </c>
    </row>
    <row r="45" spans="1:9" x14ac:dyDescent="0.25">
      <c r="A45">
        <v>30</v>
      </c>
      <c r="D45" s="14">
        <f t="shared" si="0"/>
        <v>30</v>
      </c>
      <c r="E45" s="15">
        <f t="shared" si="1"/>
        <v>107622.45024786086</v>
      </c>
      <c r="F45" s="15">
        <f t="shared" si="2"/>
        <v>2138.2725456577773</v>
      </c>
      <c r="G45" s="15">
        <f t="shared" si="3"/>
        <v>2985.74090891571</v>
      </c>
      <c r="H45" s="15">
        <f t="shared" si="4"/>
        <v>477.71854542651363</v>
      </c>
      <c r="I45" s="15">
        <f t="shared" si="5"/>
        <v>5601.7320000000009</v>
      </c>
    </row>
    <row r="46" spans="1:9" x14ac:dyDescent="0.25">
      <c r="A46">
        <v>31</v>
      </c>
      <c r="D46" s="14">
        <f t="shared" si="0"/>
        <v>31</v>
      </c>
      <c r="E46" s="15">
        <f t="shared" si="1"/>
        <v>105416.70529426212</v>
      </c>
      <c r="F46" s="15">
        <f t="shared" si="2"/>
        <v>2205.7449535987362</v>
      </c>
      <c r="G46" s="15">
        <f t="shared" si="3"/>
        <v>2927.5750400010902</v>
      </c>
      <c r="H46" s="15">
        <f t="shared" si="4"/>
        <v>468.41200640017445</v>
      </c>
      <c r="I46" s="15">
        <f t="shared" si="5"/>
        <v>5601.7320000000009</v>
      </c>
    </row>
    <row r="47" spans="1:9" x14ac:dyDescent="0.25">
      <c r="A47">
        <v>32</v>
      </c>
      <c r="D47" s="14">
        <f t="shared" si="0"/>
        <v>32</v>
      </c>
      <c r="E47" s="15">
        <f t="shared" si="1"/>
        <v>103141.35886557306</v>
      </c>
      <c r="F47" s="15">
        <f t="shared" si="2"/>
        <v>2275.3464286890617</v>
      </c>
      <c r="G47" s="15">
        <f t="shared" si="3"/>
        <v>2867.5737683714992</v>
      </c>
      <c r="H47" s="15">
        <f t="shared" si="4"/>
        <v>458.81180293943987</v>
      </c>
      <c r="I47" s="15">
        <f t="shared" si="5"/>
        <v>5601.7320000000009</v>
      </c>
    </row>
    <row r="48" spans="1:9" x14ac:dyDescent="0.25">
      <c r="A48">
        <v>33</v>
      </c>
      <c r="D48" s="14">
        <f t="shared" si="0"/>
        <v>33</v>
      </c>
      <c r="E48" s="15">
        <f t="shared" si="1"/>
        <v>100794.21471270928</v>
      </c>
      <c r="F48" s="15">
        <f t="shared" si="2"/>
        <v>2347.144152863782</v>
      </c>
      <c r="G48" s="15">
        <f t="shared" si="3"/>
        <v>2805.679178565706</v>
      </c>
      <c r="H48" s="15">
        <f t="shared" si="4"/>
        <v>448.90866857051299</v>
      </c>
      <c r="I48" s="15">
        <f t="shared" si="5"/>
        <v>5601.7320000000009</v>
      </c>
    </row>
    <row r="49" spans="1:9" x14ac:dyDescent="0.25">
      <c r="A49">
        <v>34</v>
      </c>
      <c r="D49" s="14">
        <f t="shared" si="0"/>
        <v>34</v>
      </c>
      <c r="E49" s="15">
        <f t="shared" si="1"/>
        <v>98373.007284749969</v>
      </c>
      <c r="F49" s="15">
        <f t="shared" si="2"/>
        <v>2421.207427959308</v>
      </c>
      <c r="G49" s="15">
        <f t="shared" si="3"/>
        <v>2741.831527621287</v>
      </c>
      <c r="H49" s="15">
        <f t="shared" si="4"/>
        <v>438.69304441940591</v>
      </c>
      <c r="I49" s="15">
        <f t="shared" si="5"/>
        <v>5601.7320000000009</v>
      </c>
    </row>
    <row r="50" spans="1:9" x14ac:dyDescent="0.25">
      <c r="A50">
        <v>35</v>
      </c>
      <c r="D50" s="14">
        <f t="shared" si="0"/>
        <v>35</v>
      </c>
      <c r="E50" s="15">
        <f t="shared" si="1"/>
        <v>95875.399542143816</v>
      </c>
      <c r="F50" s="15">
        <f t="shared" si="2"/>
        <v>2497.6077426061465</v>
      </c>
      <c r="G50" s="15">
        <f t="shared" si="3"/>
        <v>2675.9691874084951</v>
      </c>
      <c r="H50" s="15">
        <f t="shared" si="4"/>
        <v>428.15506998535921</v>
      </c>
      <c r="I50" s="15">
        <f t="shared" si="5"/>
        <v>5601.7320000000009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93298.98070091143</v>
      </c>
      <c r="F51" s="15">
        <f t="shared" si="2"/>
        <v>2576.4188412323888</v>
      </c>
      <c r="G51" s="15">
        <f t="shared" si="3"/>
        <v>2608.0285851444933</v>
      </c>
      <c r="H51" s="15">
        <f t="shared" si="4"/>
        <v>417.28457362311894</v>
      </c>
      <c r="I51" s="15">
        <f t="shared" si="5"/>
        <v>5601.7320000000009</v>
      </c>
    </row>
    <row r="52" spans="1:9" x14ac:dyDescent="0.25">
      <c r="A52">
        <v>37</v>
      </c>
      <c r="D52" s="14">
        <f t="shared" si="0"/>
        <v>37</v>
      </c>
      <c r="E52" s="15">
        <f t="shared" si="1"/>
        <v>90641.263905666856</v>
      </c>
      <c r="F52" s="15">
        <f t="shared" si="2"/>
        <v>2657.7167952445748</v>
      </c>
      <c r="G52" s="15">
        <f t="shared" si="3"/>
        <v>2537.9441420305398</v>
      </c>
      <c r="H52" s="15">
        <f t="shared" si="4"/>
        <v>406.07106272488636</v>
      </c>
      <c r="I52" s="15">
        <f t="shared" si="5"/>
        <v>5601.7320000000009</v>
      </c>
    </row>
    <row r="53" spans="1:9" x14ac:dyDescent="0.25">
      <c r="A53">
        <v>38</v>
      </c>
      <c r="D53" s="14">
        <f t="shared" si="0"/>
        <v>38</v>
      </c>
      <c r="E53" s="15">
        <f t="shared" si="1"/>
        <v>87899.683829212212</v>
      </c>
      <c r="F53" s="15">
        <f t="shared" si="2"/>
        <v>2741.5800764546498</v>
      </c>
      <c r="G53" s="15">
        <f t="shared" si="3"/>
        <v>2465.6482099528889</v>
      </c>
      <c r="H53" s="15">
        <f t="shared" si="4"/>
        <v>394.50371359246225</v>
      </c>
      <c r="I53" s="15">
        <f t="shared" si="5"/>
        <v>5601.7320000000009</v>
      </c>
    </row>
    <row r="54" spans="1:9" x14ac:dyDescent="0.25">
      <c r="A54">
        <v>39</v>
      </c>
      <c r="D54" s="14">
        <f t="shared" si="0"/>
        <v>39</v>
      </c>
      <c r="E54" s="15">
        <f t="shared" si="1"/>
        <v>85071.594196388338</v>
      </c>
      <c r="F54" s="15">
        <f t="shared" si="2"/>
        <v>2828.0896328238773</v>
      </c>
      <c r="G54" s="15">
        <f t="shared" si="3"/>
        <v>2391.0710061863133</v>
      </c>
      <c r="H54" s="15">
        <f t="shared" si="4"/>
        <v>382.57136098981016</v>
      </c>
      <c r="I54" s="15">
        <f t="shared" si="5"/>
        <v>5601.7320000000009</v>
      </c>
    </row>
    <row r="55" spans="1:9" x14ac:dyDescent="0.25">
      <c r="A55">
        <v>40</v>
      </c>
      <c r="D55" s="14">
        <f t="shared" si="0"/>
        <v>40</v>
      </c>
      <c r="E55" s="15">
        <f t="shared" si="1"/>
        <v>82154.265229791505</v>
      </c>
      <c r="F55" s="15">
        <f t="shared" si="2"/>
        <v>2917.3289665968277</v>
      </c>
      <c r="G55" s="15">
        <f t="shared" si="3"/>
        <v>2314.1405460372184</v>
      </c>
      <c r="H55" s="15">
        <f t="shared" si="4"/>
        <v>370.26248736595494</v>
      </c>
      <c r="I55" s="15">
        <f t="shared" si="5"/>
        <v>5601.7320000000009</v>
      </c>
    </row>
    <row r="56" spans="1:9" x14ac:dyDescent="0.25">
      <c r="A56">
        <v>41</v>
      </c>
      <c r="D56" s="14">
        <f t="shared" si="0"/>
        <v>41</v>
      </c>
      <c r="E56" s="15">
        <f t="shared" si="1"/>
        <v>79144.881014890649</v>
      </c>
      <c r="F56" s="15">
        <f t="shared" si="2"/>
        <v>3009.3842149008492</v>
      </c>
      <c r="G56" s="15">
        <f t="shared" si="3"/>
        <v>2234.7825733613377</v>
      </c>
      <c r="H56" s="15">
        <f t="shared" si="4"/>
        <v>357.56521173781402</v>
      </c>
      <c r="I56" s="15">
        <f t="shared" si="5"/>
        <v>5601.7320000000009</v>
      </c>
    </row>
    <row r="57" spans="1:9" x14ac:dyDescent="0.25">
      <c r="A57">
        <v>42</v>
      </c>
      <c r="D57" s="14">
        <f t="shared" si="0"/>
        <v>42</v>
      </c>
      <c r="E57" s="15">
        <f t="shared" si="1"/>
        <v>76040.536782001815</v>
      </c>
      <c r="F57" s="15">
        <f t="shared" si="2"/>
        <v>3104.3442328888327</v>
      </c>
      <c r="G57" s="15">
        <f t="shared" si="3"/>
        <v>2152.9204888889381</v>
      </c>
      <c r="H57" s="15">
        <f t="shared" si="4"/>
        <v>344.46727822223011</v>
      </c>
      <c r="I57" s="15">
        <f t="shared" si="5"/>
        <v>5601.7320000000009</v>
      </c>
    </row>
    <row r="58" spans="1:9" x14ac:dyDescent="0.25">
      <c r="A58">
        <v>43</v>
      </c>
      <c r="D58" s="14">
        <f t="shared" si="0"/>
        <v>43</v>
      </c>
      <c r="E58" s="15">
        <f t="shared" si="1"/>
        <v>72838.236102496303</v>
      </c>
      <c r="F58" s="15">
        <f t="shared" si="2"/>
        <v>3202.3006795055135</v>
      </c>
      <c r="G58" s="15">
        <f t="shared" si="3"/>
        <v>2068.4752762883513</v>
      </c>
      <c r="H58" s="15">
        <f t="shared" si="4"/>
        <v>330.9560442061362</v>
      </c>
      <c r="I58" s="15">
        <f t="shared" si="5"/>
        <v>5601.7320000000009</v>
      </c>
    </row>
    <row r="59" spans="1:9" x14ac:dyDescent="0.25">
      <c r="A59">
        <v>44</v>
      </c>
      <c r="D59" s="14">
        <f t="shared" si="0"/>
        <v>44</v>
      </c>
      <c r="E59" s="15">
        <f t="shared" si="1"/>
        <v>69534.887996536214</v>
      </c>
      <c r="F59" s="15">
        <f t="shared" si="2"/>
        <v>3303.3481059600958</v>
      </c>
      <c r="G59" s="15">
        <f t="shared" si="3"/>
        <v>1981.3654258964698</v>
      </c>
      <c r="H59" s="15">
        <f t="shared" si="4"/>
        <v>317.0184681434352</v>
      </c>
      <c r="I59" s="15">
        <f t="shared" si="5"/>
        <v>5601.7320000000009</v>
      </c>
    </row>
    <row r="60" spans="1:9" x14ac:dyDescent="0.25">
      <c r="A60">
        <v>45</v>
      </c>
      <c r="D60" s="14">
        <f t="shared" si="0"/>
        <v>45</v>
      </c>
      <c r="E60" s="15">
        <f t="shared" si="1"/>
        <v>66127.303949545618</v>
      </c>
      <c r="F60" s="15">
        <f t="shared" si="2"/>
        <v>3407.5840469906025</v>
      </c>
      <c r="G60" s="15">
        <f t="shared" si="3"/>
        <v>1891.506856042585</v>
      </c>
      <c r="H60" s="15">
        <f t="shared" si="4"/>
        <v>302.64109696681362</v>
      </c>
      <c r="I60" s="15">
        <f t="shared" si="5"/>
        <v>5601.7320000000009</v>
      </c>
    </row>
    <row r="61" spans="1:9" x14ac:dyDescent="0.25">
      <c r="A61">
        <v>46</v>
      </c>
      <c r="D61" s="14">
        <f t="shared" si="0"/>
        <v>46</v>
      </c>
      <c r="E61" s="15">
        <f t="shared" si="1"/>
        <v>62612.194834537586</v>
      </c>
      <c r="F61" s="15">
        <f t="shared" si="2"/>
        <v>3515.1091150080319</v>
      </c>
      <c r="G61" s="15">
        <f t="shared" si="3"/>
        <v>1798.8128318896286</v>
      </c>
      <c r="H61" s="15">
        <f t="shared" si="4"/>
        <v>287.81005310234059</v>
      </c>
      <c r="I61" s="15">
        <f t="shared" si="5"/>
        <v>5601.7320000000009</v>
      </c>
    </row>
    <row r="62" spans="1:9" x14ac:dyDescent="0.25">
      <c r="A62">
        <v>47</v>
      </c>
      <c r="D62" s="14">
        <f t="shared" si="0"/>
        <v>47</v>
      </c>
      <c r="E62" s="15">
        <f t="shared" si="1"/>
        <v>58986.167737326381</v>
      </c>
      <c r="F62" s="15">
        <f t="shared" si="2"/>
        <v>3626.0270972112066</v>
      </c>
      <c r="G62" s="15">
        <f t="shared" si="3"/>
        <v>1703.1938817144778</v>
      </c>
      <c r="H62" s="15">
        <f t="shared" si="4"/>
        <v>272.51102107431643</v>
      </c>
      <c r="I62" s="15">
        <f t="shared" si="5"/>
        <v>5601.7320000000009</v>
      </c>
    </row>
    <row r="63" spans="1:9" x14ac:dyDescent="0.25">
      <c r="A63">
        <v>48</v>
      </c>
      <c r="D63" s="14">
        <f t="shared" si="0"/>
        <v>48</v>
      </c>
      <c r="E63" s="15">
        <f t="shared" si="1"/>
        <v>55245.722681560343</v>
      </c>
      <c r="F63" s="15">
        <f t="shared" si="2"/>
        <v>3740.4450557660389</v>
      </c>
      <c r="G63" s="15">
        <f t="shared" si="3"/>
        <v>1604.557710546519</v>
      </c>
      <c r="H63" s="15">
        <f t="shared" si="4"/>
        <v>256.72923368744307</v>
      </c>
      <c r="I63" s="15">
        <f t="shared" si="5"/>
        <v>5601.7320000000009</v>
      </c>
    </row>
    <row r="64" spans="1:9" x14ac:dyDescent="0.25">
      <c r="A64">
        <v>49</v>
      </c>
      <c r="D64" s="14">
        <f t="shared" si="0"/>
        <v>49</v>
      </c>
      <c r="E64" s="15">
        <f t="shared" si="1"/>
        <v>51387.249250414425</v>
      </c>
      <c r="F64" s="15">
        <f t="shared" si="2"/>
        <v>3858.4734311459197</v>
      </c>
      <c r="G64" s="15">
        <f t="shared" si="3"/>
        <v>1502.8091110811042</v>
      </c>
      <c r="H64" s="15">
        <f t="shared" si="4"/>
        <v>240.44945777297667</v>
      </c>
      <c r="I64" s="15">
        <f t="shared" si="5"/>
        <v>5601.7320000000009</v>
      </c>
    </row>
    <row r="65" spans="1:9" x14ac:dyDescent="0.25">
      <c r="A65">
        <v>50</v>
      </c>
      <c r="D65" s="14">
        <f t="shared" si="0"/>
        <v>50</v>
      </c>
      <c r="E65" s="15">
        <f t="shared" si="1"/>
        <v>47407.02310168145</v>
      </c>
      <c r="F65" s="15">
        <f t="shared" si="2"/>
        <v>3980.2261487329779</v>
      </c>
      <c r="G65" s="15">
        <f t="shared" si="3"/>
        <v>1397.8498717819166</v>
      </c>
      <c r="H65" s="15">
        <f t="shared" si="4"/>
        <v>223.65597948510666</v>
      </c>
      <c r="I65" s="15">
        <f t="shared" si="5"/>
        <v>5601.7320000000009</v>
      </c>
    </row>
    <row r="66" spans="1:9" x14ac:dyDescent="0.25">
      <c r="A66">
        <v>51</v>
      </c>
      <c r="D66" s="14">
        <f t="shared" si="0"/>
        <v>51</v>
      </c>
      <c r="E66" s="15">
        <f t="shared" si="1"/>
        <v>43301.202372898355</v>
      </c>
      <c r="F66" s="15">
        <f t="shared" si="2"/>
        <v>4105.8207287830955</v>
      </c>
      <c r="G66" s="15">
        <f t="shared" si="3"/>
        <v>1289.5786820835392</v>
      </c>
      <c r="H66" s="15">
        <f t="shared" si="4"/>
        <v>206.33258913336627</v>
      </c>
      <c r="I66" s="15">
        <f t="shared" si="5"/>
        <v>5601.7320000000009</v>
      </c>
    </row>
    <row r="67" spans="1:9" x14ac:dyDescent="0.25">
      <c r="A67">
        <v>52</v>
      </c>
      <c r="D67" s="14">
        <f t="shared" si="0"/>
        <v>52</v>
      </c>
      <c r="E67" s="15">
        <f t="shared" si="1"/>
        <v>39065.823973037513</v>
      </c>
      <c r="F67" s="15">
        <f t="shared" si="2"/>
        <v>4235.3783998608396</v>
      </c>
      <c r="G67" s="15">
        <f t="shared" si="3"/>
        <v>1177.8910346027255</v>
      </c>
      <c r="H67" s="15">
        <f t="shared" si="4"/>
        <v>188.4625655364361</v>
      </c>
      <c r="I67" s="15">
        <f t="shared" si="5"/>
        <v>5601.7320000000009</v>
      </c>
    </row>
    <row r="68" spans="1:9" x14ac:dyDescent="0.25">
      <c r="A68">
        <v>53</v>
      </c>
      <c r="D68" s="14">
        <f t="shared" si="0"/>
        <v>53</v>
      </c>
      <c r="E68" s="15">
        <f t="shared" si="1"/>
        <v>34696.799757183733</v>
      </c>
      <c r="F68" s="15">
        <f t="shared" si="2"/>
        <v>4369.0242158537803</v>
      </c>
      <c r="G68" s="15">
        <f t="shared" si="3"/>
        <v>1062.6791242639829</v>
      </c>
      <c r="H68" s="15">
        <f t="shared" si="4"/>
        <v>170.02865988223726</v>
      </c>
      <c r="I68" s="15">
        <f t="shared" si="5"/>
        <v>5601.7320000000009</v>
      </c>
    </row>
    <row r="69" spans="1:9" x14ac:dyDescent="0.25">
      <c r="A69">
        <v>54</v>
      </c>
      <c r="D69" s="14">
        <f t="shared" si="0"/>
        <v>54</v>
      </c>
      <c r="E69" s="15">
        <f t="shared" si="1"/>
        <v>30189.912580504566</v>
      </c>
      <c r="F69" s="15">
        <f t="shared" si="2"/>
        <v>4506.8871766791672</v>
      </c>
      <c r="G69" s="15">
        <f t="shared" si="3"/>
        <v>943.83174424209847</v>
      </c>
      <c r="H69" s="15">
        <f t="shared" si="4"/>
        <v>151.01307907873576</v>
      </c>
      <c r="I69" s="15">
        <f t="shared" si="5"/>
        <v>5601.7320000000009</v>
      </c>
    </row>
    <row r="70" spans="1:9" x14ac:dyDescent="0.25">
      <c r="A70">
        <v>55</v>
      </c>
      <c r="D70" s="14">
        <f t="shared" si="0"/>
        <v>55</v>
      </c>
      <c r="E70" s="15">
        <f t="shared" si="1"/>
        <v>25540.812227705126</v>
      </c>
      <c r="F70" s="15">
        <f t="shared" si="2"/>
        <v>4649.1003527994399</v>
      </c>
      <c r="G70" s="15">
        <f t="shared" si="3"/>
        <v>821.23417862117299</v>
      </c>
      <c r="H70" s="15">
        <f t="shared" si="4"/>
        <v>131.39746857938769</v>
      </c>
      <c r="I70" s="15">
        <f t="shared" si="5"/>
        <v>5601.7320000000009</v>
      </c>
    </row>
    <row r="71" spans="1:9" x14ac:dyDescent="0.25">
      <c r="A71">
        <v>56</v>
      </c>
      <c r="D71" s="14">
        <f t="shared" si="0"/>
        <v>56</v>
      </c>
      <c r="E71" s="15">
        <f t="shared" si="1"/>
        <v>20745.011214038321</v>
      </c>
      <c r="F71" s="15">
        <f t="shared" si="2"/>
        <v>4795.8010136668063</v>
      </c>
      <c r="G71" s="15">
        <f t="shared" si="3"/>
        <v>694.76809166654675</v>
      </c>
      <c r="H71" s="15">
        <f t="shared" si="4"/>
        <v>111.16289466664749</v>
      </c>
      <c r="I71" s="15">
        <f t="shared" si="5"/>
        <v>5601.7320000000009</v>
      </c>
    </row>
    <row r="72" spans="1:9" x14ac:dyDescent="0.25">
      <c r="A72">
        <v>57</v>
      </c>
      <c r="D72" s="14">
        <f t="shared" si="0"/>
        <v>57</v>
      </c>
      <c r="E72" s="15">
        <f t="shared" si="1"/>
        <v>15797.880453817503</v>
      </c>
      <c r="F72" s="15">
        <f t="shared" si="2"/>
        <v>4947.130760220818</v>
      </c>
      <c r="G72" s="15">
        <f t="shared" si="3"/>
        <v>564.31141360274353</v>
      </c>
      <c r="H72" s="15">
        <f t="shared" si="4"/>
        <v>90.289826176438964</v>
      </c>
      <c r="I72" s="15">
        <f t="shared" si="5"/>
        <v>5601.7320000000009</v>
      </c>
    </row>
    <row r="73" spans="1:9" x14ac:dyDescent="0.25">
      <c r="A73">
        <v>58</v>
      </c>
      <c r="D73" s="14">
        <f t="shared" si="0"/>
        <v>58</v>
      </c>
      <c r="E73" s="15">
        <f t="shared" si="1"/>
        <v>10694.644792250629</v>
      </c>
      <c r="F73" s="15">
        <f t="shared" si="2"/>
        <v>5103.2356615668741</v>
      </c>
      <c r="G73" s="15">
        <f t="shared" si="3"/>
        <v>429.73822278717802</v>
      </c>
      <c r="H73" s="15">
        <f t="shared" si="4"/>
        <v>68.758115645948479</v>
      </c>
      <c r="I73" s="15">
        <f t="shared" si="5"/>
        <v>5601.7320000000009</v>
      </c>
    </row>
    <row r="74" spans="1:9" x14ac:dyDescent="0.25">
      <c r="A74">
        <v>59</v>
      </c>
      <c r="D74" s="14">
        <f t="shared" si="0"/>
        <v>59</v>
      </c>
      <c r="E74" s="15">
        <f t="shared" si="1"/>
        <v>5430.3783962830703</v>
      </c>
      <c r="F74" s="15">
        <f t="shared" si="2"/>
        <v>5264.2663959675583</v>
      </c>
      <c r="G74" s="15">
        <f t="shared" si="3"/>
        <v>290.91862416589885</v>
      </c>
      <c r="H74" s="15">
        <f t="shared" si="4"/>
        <v>46.546979866543815</v>
      </c>
      <c r="I74" s="15">
        <f t="shared" si="5"/>
        <v>5601.7320000000009</v>
      </c>
    </row>
    <row r="75" spans="1:9" x14ac:dyDescent="0.25">
      <c r="A75">
        <v>60</v>
      </c>
      <c r="D75" s="14">
        <f t="shared" si="0"/>
        <v>60</v>
      </c>
      <c r="E75" s="15">
        <f t="shared" si="1"/>
        <v>1.6279955161735415E-10</v>
      </c>
      <c r="F75" s="15">
        <f t="shared" si="2"/>
        <v>5430.3783962829075</v>
      </c>
      <c r="G75" s="15">
        <f t="shared" si="3"/>
        <v>147.71862389404626</v>
      </c>
      <c r="H75" s="15">
        <f t="shared" si="4"/>
        <v>23.634979823047402</v>
      </c>
      <c r="I75" s="15">
        <f t="shared" si="5"/>
        <v>5601.7320000000009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>
      <formula1>"JUBILADO, PENSIONADO LEY"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3.1448002598047198E-2</v>
      </c>
    </row>
    <row r="3" spans="1:14 16383:16384" x14ac:dyDescent="0.25">
      <c r="XFC3" s="24">
        <v>36</v>
      </c>
      <c r="XFD3" s="23">
        <v>3.1447977708951531E-2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3.1447992590636832E-2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3.1447980144796148E-2</v>
      </c>
    </row>
    <row r="6" spans="1:14 16383:16384" x14ac:dyDescent="0.25">
      <c r="C6" s="26" t="s">
        <v>19</v>
      </c>
      <c r="D6" s="26"/>
      <c r="E6" s="22">
        <v>200000</v>
      </c>
      <c r="F6" s="1"/>
      <c r="G6" s="1"/>
      <c r="H6" s="27" t="s">
        <v>18</v>
      </c>
      <c r="I6" s="27"/>
      <c r="J6" s="9">
        <f>J7/1.16</f>
        <v>2.7110344380173002E-2</v>
      </c>
      <c r="XFC6" s="24">
        <v>54</v>
      </c>
      <c r="XFD6" s="23">
        <v>3.144799717800905E-2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3.1447999481000681E-2</v>
      </c>
      <c r="XFC7" s="24">
        <v>60</v>
      </c>
      <c r="XFD7" s="23">
        <v>3.1447999481000681E-2</v>
      </c>
    </row>
    <row r="8" spans="1:14 16383:16384" x14ac:dyDescent="0.25">
      <c r="C8" s="26" t="s">
        <v>12</v>
      </c>
      <c r="D8" s="26"/>
      <c r="E8" s="3">
        <f>-PMT(J7,E7,E6,0,0)</f>
        <v>7452.244000000007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447134.64000000042</v>
      </c>
      <c r="F9" s="1"/>
      <c r="G9" s="1"/>
      <c r="H9" s="29" t="s">
        <v>20</v>
      </c>
      <c r="I9" s="29"/>
      <c r="J9" s="11">
        <f>+((G13+H13)/F13)/E7</f>
        <v>2.0594553333333428E-2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199999.99999999971</v>
      </c>
      <c r="G13" s="6">
        <f>SUM(G15:G175)</f>
        <v>213047.10344827652</v>
      </c>
      <c r="H13" s="6">
        <f>SUM(H15:H175)</f>
        <v>34087.536551724246</v>
      </c>
      <c r="I13" s="6">
        <f>SUM(I15:I175)</f>
        <v>447134.64000000042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198837.35589620014</v>
      </c>
      <c r="F16" s="15">
        <f>IF(D16&lt;=$E$7,IF(D16=0,0,I16-SUM(G16:H16)),"")</f>
        <v>1162.6441037998711</v>
      </c>
      <c r="G16" s="15">
        <f>IF(D16&lt;=$E$7,IFERROR(E15*$J$6,""),"")</f>
        <v>5422.0688760346002</v>
      </c>
      <c r="H16" s="15">
        <f>IFERROR(G16*16%,"")</f>
        <v>867.53102016553601</v>
      </c>
      <c r="I16" s="15">
        <f>IF(D16&lt;=$E$7,$E$8,"")</f>
        <v>7452.244000000007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197638.14896122739</v>
      </c>
      <c r="F17" s="15">
        <f t="shared" ref="F17:F75" si="2">IF(D17&lt;=$E$7,IF(D17=0,0,I17-SUM(G17:H17)),"")</f>
        <v>1199.2069349727562</v>
      </c>
      <c r="G17" s="15">
        <f t="shared" ref="G17:G75" si="3">IF(D17&lt;=$E$7,IFERROR(E16*$J$6,""),"")</f>
        <v>5390.5491939890089</v>
      </c>
      <c r="H17" s="15">
        <f t="shared" ref="H17:H75" si="4">IFERROR(G17*16%,"")</f>
        <v>862.48787103824145</v>
      </c>
      <c r="I17" s="15">
        <f t="shared" ref="I17:I75" si="5">IF(D17&lt;=$E$7,$E$8,"")</f>
        <v>7452.244000000007</v>
      </c>
    </row>
    <row r="18" spans="1:9" x14ac:dyDescent="0.25">
      <c r="A18">
        <v>3</v>
      </c>
      <c r="D18" s="14">
        <f t="shared" si="0"/>
        <v>3</v>
      </c>
      <c r="E18" s="15">
        <f t="shared" si="1"/>
        <v>196401.229367186</v>
      </c>
      <c r="F18" s="15">
        <f t="shared" si="2"/>
        <v>1236.919594041392</v>
      </c>
      <c r="G18" s="15">
        <f t="shared" si="3"/>
        <v>5358.0382809988059</v>
      </c>
      <c r="H18" s="15">
        <f t="shared" si="4"/>
        <v>857.28612495980894</v>
      </c>
      <c r="I18" s="15">
        <f t="shared" si="5"/>
        <v>7452.244000000007</v>
      </c>
    </row>
    <row r="19" spans="1:9" x14ac:dyDescent="0.25">
      <c r="A19">
        <v>4</v>
      </c>
      <c r="D19" s="14">
        <f t="shared" si="0"/>
        <v>4</v>
      </c>
      <c r="E19" s="15">
        <f t="shared" si="1"/>
        <v>195125.41112639316</v>
      </c>
      <c r="F19" s="15">
        <f t="shared" si="2"/>
        <v>1275.8182407928452</v>
      </c>
      <c r="G19" s="15">
        <f t="shared" si="3"/>
        <v>5324.5049648337599</v>
      </c>
      <c r="H19" s="15">
        <f t="shared" si="4"/>
        <v>851.92079437340158</v>
      </c>
      <c r="I19" s="15">
        <f t="shared" si="5"/>
        <v>7452.244000000007</v>
      </c>
    </row>
    <row r="20" spans="1:9" x14ac:dyDescent="0.25">
      <c r="A20">
        <v>5</v>
      </c>
      <c r="D20" s="14">
        <f t="shared" si="0"/>
        <v>5</v>
      </c>
      <c r="E20" s="15">
        <f t="shared" si="1"/>
        <v>193809.47095422601</v>
      </c>
      <c r="F20" s="15">
        <f t="shared" si="2"/>
        <v>1315.9401721671502</v>
      </c>
      <c r="G20" s="15">
        <f t="shared" si="3"/>
        <v>5289.9170929593593</v>
      </c>
      <c r="H20" s="15">
        <f t="shared" si="4"/>
        <v>846.38673487349752</v>
      </c>
      <c r="I20" s="15">
        <f t="shared" si="5"/>
        <v>7452.244000000007</v>
      </c>
    </row>
    <row r="21" spans="1:9" x14ac:dyDescent="0.25">
      <c r="A21">
        <v>6</v>
      </c>
      <c r="D21" s="14">
        <f t="shared" si="0"/>
        <v>6</v>
      </c>
      <c r="E21" s="15">
        <f t="shared" si="1"/>
        <v>192452.14709620751</v>
      </c>
      <c r="F21" s="15">
        <f t="shared" si="2"/>
        <v>1357.3238580184907</v>
      </c>
      <c r="G21" s="15">
        <f t="shared" si="3"/>
        <v>5254.2415017082039</v>
      </c>
      <c r="H21" s="15">
        <f t="shared" si="4"/>
        <v>840.67864027331268</v>
      </c>
      <c r="I21" s="15">
        <f t="shared" si="5"/>
        <v>7452.244000000007</v>
      </c>
    </row>
    <row r="22" spans="1:9" x14ac:dyDescent="0.25">
      <c r="A22">
        <v>7</v>
      </c>
      <c r="D22" s="14">
        <f t="shared" si="0"/>
        <v>7</v>
      </c>
      <c r="E22" s="15">
        <f t="shared" si="1"/>
        <v>191052.13811820649</v>
      </c>
      <c r="F22" s="15">
        <f t="shared" si="2"/>
        <v>1400.0089780010067</v>
      </c>
      <c r="G22" s="15">
        <f t="shared" si="3"/>
        <v>5217.4439844818971</v>
      </c>
      <c r="H22" s="15">
        <f t="shared" si="4"/>
        <v>834.79103751710352</v>
      </c>
      <c r="I22" s="15">
        <f t="shared" si="5"/>
        <v>7452.244000000007</v>
      </c>
    </row>
    <row r="23" spans="1:9" x14ac:dyDescent="0.25">
      <c r="A23">
        <v>8</v>
      </c>
      <c r="D23" s="14">
        <f t="shared" si="0"/>
        <v>8</v>
      </c>
      <c r="E23" s="15">
        <f t="shared" si="1"/>
        <v>189608.10165859191</v>
      </c>
      <c r="F23" s="15">
        <f t="shared" si="2"/>
        <v>1444.0364596145782</v>
      </c>
      <c r="G23" s="15">
        <f t="shared" si="3"/>
        <v>5179.4892589529554</v>
      </c>
      <c r="H23" s="15">
        <f t="shared" si="4"/>
        <v>828.71828143247285</v>
      </c>
      <c r="I23" s="15">
        <f t="shared" si="5"/>
        <v>7452.244000000007</v>
      </c>
    </row>
    <row r="24" spans="1:9" x14ac:dyDescent="0.25">
      <c r="A24">
        <v>9</v>
      </c>
      <c r="D24" s="14">
        <f t="shared" si="0"/>
        <v>9</v>
      </c>
      <c r="E24" s="15">
        <f t="shared" si="1"/>
        <v>188118.65314114484</v>
      </c>
      <c r="F24" s="15">
        <f t="shared" si="2"/>
        <v>1489.4485174470838</v>
      </c>
      <c r="G24" s="15">
        <f t="shared" si="3"/>
        <v>5140.3409332352785</v>
      </c>
      <c r="H24" s="15">
        <f t="shared" si="4"/>
        <v>822.45454931764459</v>
      </c>
      <c r="I24" s="15">
        <f t="shared" si="5"/>
        <v>7452.244000000007</v>
      </c>
    </row>
    <row r="25" spans="1:9" x14ac:dyDescent="0.25">
      <c r="A25">
        <v>10</v>
      </c>
      <c r="D25" s="14">
        <f t="shared" si="0"/>
        <v>10</v>
      </c>
      <c r="E25" s="15">
        <f t="shared" si="1"/>
        <v>186582.3644474941</v>
      </c>
      <c r="F25" s="15">
        <f t="shared" si="2"/>
        <v>1536.2886936507366</v>
      </c>
      <c r="G25" s="15">
        <f t="shared" si="3"/>
        <v>5099.9614709907501</v>
      </c>
      <c r="H25" s="15">
        <f t="shared" si="4"/>
        <v>815.99383535852007</v>
      </c>
      <c r="I25" s="15">
        <f t="shared" si="5"/>
        <v>7452.244000000007</v>
      </c>
    </row>
    <row r="26" spans="1:9" x14ac:dyDescent="0.25">
      <c r="A26">
        <v>11</v>
      </c>
      <c r="D26" s="14">
        <f t="shared" si="0"/>
        <v>11</v>
      </c>
      <c r="E26" s="15">
        <f t="shared" si="1"/>
        <v>184997.76254780276</v>
      </c>
      <c r="F26" s="15">
        <f t="shared" si="2"/>
        <v>1584.6018996913326</v>
      </c>
      <c r="G26" s="15">
        <f t="shared" si="3"/>
        <v>5058.3121554385125</v>
      </c>
      <c r="H26" s="15">
        <f t="shared" si="4"/>
        <v>809.32994487016197</v>
      </c>
      <c r="I26" s="15">
        <f t="shared" si="5"/>
        <v>7452.244000000007</v>
      </c>
    </row>
    <row r="27" spans="1:9" x14ac:dyDescent="0.25">
      <c r="A27">
        <v>12</v>
      </c>
      <c r="D27" s="14">
        <f t="shared" si="0"/>
        <v>12</v>
      </c>
      <c r="E27" s="15">
        <f t="shared" si="1"/>
        <v>183363.32808839236</v>
      </c>
      <c r="F27" s="15">
        <f t="shared" si="2"/>
        <v>1634.4344594104177</v>
      </c>
      <c r="G27" s="15">
        <f t="shared" si="3"/>
        <v>5015.3530522324045</v>
      </c>
      <c r="H27" s="15">
        <f t="shared" si="4"/>
        <v>802.45648835718475</v>
      </c>
      <c r="I27" s="15">
        <f t="shared" si="5"/>
        <v>7452.244000000007</v>
      </c>
    </row>
    <row r="28" spans="1:9" x14ac:dyDescent="0.25">
      <c r="A28">
        <v>13</v>
      </c>
      <c r="D28" s="14">
        <f t="shared" si="0"/>
        <v>13</v>
      </c>
      <c r="E28" s="15">
        <f t="shared" si="1"/>
        <v>181677.49393495067</v>
      </c>
      <c r="F28" s="15">
        <f t="shared" si="2"/>
        <v>1685.8341534416868</v>
      </c>
      <c r="G28" s="15">
        <f t="shared" si="3"/>
        <v>4971.0429711709658</v>
      </c>
      <c r="H28" s="15">
        <f t="shared" si="4"/>
        <v>795.36687538735453</v>
      </c>
      <c r="I28" s="15">
        <f t="shared" si="5"/>
        <v>7452.244000000007</v>
      </c>
    </row>
    <row r="29" spans="1:9" x14ac:dyDescent="0.25">
      <c r="A29">
        <v>14</v>
      </c>
      <c r="D29" s="14">
        <f t="shared" si="0"/>
        <v>14</v>
      </c>
      <c r="E29" s="15">
        <f t="shared" si="1"/>
        <v>179938.6436699265</v>
      </c>
      <c r="F29" s="15">
        <f t="shared" si="2"/>
        <v>1738.8502650241735</v>
      </c>
      <c r="G29" s="15">
        <f t="shared" si="3"/>
        <v>4925.3394267033045</v>
      </c>
      <c r="H29" s="15">
        <f t="shared" si="4"/>
        <v>788.05430827252871</v>
      </c>
      <c r="I29" s="15">
        <f t="shared" si="5"/>
        <v>7452.244000000007</v>
      </c>
    </row>
    <row r="30" spans="1:9" x14ac:dyDescent="0.25">
      <c r="A30">
        <v>15</v>
      </c>
      <c r="D30" s="14">
        <f t="shared" si="0"/>
        <v>15</v>
      </c>
      <c r="E30" s="15">
        <f t="shared" si="1"/>
        <v>178145.11004267031</v>
      </c>
      <c r="F30" s="15">
        <f t="shared" si="2"/>
        <v>1793.5336272561917</v>
      </c>
      <c r="G30" s="15">
        <f t="shared" si="3"/>
        <v>4878.1985971929444</v>
      </c>
      <c r="H30" s="15">
        <f t="shared" si="4"/>
        <v>780.51177555087111</v>
      </c>
      <c r="I30" s="15">
        <f t="shared" si="5"/>
        <v>7452.244000000007</v>
      </c>
    </row>
    <row r="31" spans="1:9" x14ac:dyDescent="0.25">
      <c r="A31">
        <v>16</v>
      </c>
      <c r="D31" s="14">
        <f t="shared" si="0"/>
        <v>16</v>
      </c>
      <c r="E31" s="15">
        <f t="shared" si="1"/>
        <v>176295.17337083499</v>
      </c>
      <c r="F31" s="15">
        <f t="shared" si="2"/>
        <v>1849.9366718353021</v>
      </c>
      <c r="G31" s="15">
        <f t="shared" si="3"/>
        <v>4829.5752829006078</v>
      </c>
      <c r="H31" s="15">
        <f t="shared" si="4"/>
        <v>772.73204526409722</v>
      </c>
      <c r="I31" s="15">
        <f t="shared" si="5"/>
        <v>7452.244000000007</v>
      </c>
    </row>
    <row r="32" spans="1:9" x14ac:dyDescent="0.25">
      <c r="A32">
        <v>17</v>
      </c>
      <c r="D32" s="14">
        <f t="shared" si="0"/>
        <v>17</v>
      </c>
      <c r="E32" s="15">
        <f t="shared" si="1"/>
        <v>174387.05989150394</v>
      </c>
      <c r="F32" s="15">
        <f t="shared" si="2"/>
        <v>1908.113479331063</v>
      </c>
      <c r="G32" s="15">
        <f t="shared" si="3"/>
        <v>4779.4228626456415</v>
      </c>
      <c r="H32" s="15">
        <f t="shared" si="4"/>
        <v>764.70765802330266</v>
      </c>
      <c r="I32" s="15">
        <f t="shared" si="5"/>
        <v>7452.244000000007</v>
      </c>
    </row>
    <row r="33" spans="1:9" x14ac:dyDescent="0.25">
      <c r="A33">
        <v>18</v>
      </c>
      <c r="D33" s="14">
        <f t="shared" si="0"/>
        <v>18</v>
      </c>
      <c r="E33" s="15">
        <f t="shared" si="1"/>
        <v>172418.94006046519</v>
      </c>
      <c r="F33" s="15">
        <f t="shared" si="2"/>
        <v>1968.1198310387563</v>
      </c>
      <c r="G33" s="15">
        <f t="shared" si="3"/>
        <v>4727.6932491045263</v>
      </c>
      <c r="H33" s="15">
        <f t="shared" si="4"/>
        <v>756.43091985672424</v>
      </c>
      <c r="I33" s="15">
        <f t="shared" si="5"/>
        <v>7452.244000000007</v>
      </c>
    </row>
    <row r="34" spans="1:9" x14ac:dyDescent="0.25">
      <c r="A34">
        <v>19</v>
      </c>
      <c r="D34" s="14">
        <f t="shared" si="0"/>
        <v>19</v>
      </c>
      <c r="E34" s="15">
        <f t="shared" si="1"/>
        <v>170388.92679800137</v>
      </c>
      <c r="F34" s="15">
        <f t="shared" si="2"/>
        <v>2030.013262463809</v>
      </c>
      <c r="G34" s="15">
        <f t="shared" si="3"/>
        <v>4674.3368427036185</v>
      </c>
      <c r="H34" s="15">
        <f t="shared" si="4"/>
        <v>747.89389483257901</v>
      </c>
      <c r="I34" s="15">
        <f t="shared" si="5"/>
        <v>7452.244000000007</v>
      </c>
    </row>
    <row r="35" spans="1:9" x14ac:dyDescent="0.25">
      <c r="A35">
        <v>20</v>
      </c>
      <c r="D35" s="14">
        <f t="shared" si="0"/>
        <v>20</v>
      </c>
      <c r="E35" s="15">
        <f t="shared" si="1"/>
        <v>168295.07367951318</v>
      </c>
      <c r="F35" s="15">
        <f t="shared" si="2"/>
        <v>2093.8531184881967</v>
      </c>
      <c r="G35" s="15">
        <f t="shared" si="3"/>
        <v>4619.3024840619055</v>
      </c>
      <c r="H35" s="15">
        <f t="shared" si="4"/>
        <v>739.08839744990485</v>
      </c>
      <c r="I35" s="15">
        <f t="shared" si="5"/>
        <v>7452.244000000007</v>
      </c>
    </row>
    <row r="36" spans="1:9" x14ac:dyDescent="0.25">
      <c r="A36">
        <v>21</v>
      </c>
      <c r="D36" s="14">
        <f t="shared" si="0"/>
        <v>21</v>
      </c>
      <c r="E36" s="15">
        <f t="shared" si="1"/>
        <v>166135.37306924147</v>
      </c>
      <c r="F36" s="15">
        <f t="shared" si="2"/>
        <v>2159.700610271705</v>
      </c>
      <c r="G36" s="15">
        <f t="shared" si="3"/>
        <v>4562.5374049381917</v>
      </c>
      <c r="H36" s="15">
        <f t="shared" si="4"/>
        <v>730.00598479011069</v>
      </c>
      <c r="I36" s="15">
        <f t="shared" si="5"/>
        <v>7452.244000000007</v>
      </c>
    </row>
    <row r="37" spans="1:9" x14ac:dyDescent="0.25">
      <c r="A37">
        <v>22</v>
      </c>
      <c r="D37" s="14">
        <f t="shared" si="0"/>
        <v>22</v>
      </c>
      <c r="E37" s="15">
        <f t="shared" si="1"/>
        <v>163907.75419529882</v>
      </c>
      <c r="F37" s="15">
        <f t="shared" si="2"/>
        <v>2227.6188739426461</v>
      </c>
      <c r="G37" s="15">
        <f t="shared" si="3"/>
        <v>4503.9871776356558</v>
      </c>
      <c r="H37" s="15">
        <f t="shared" si="4"/>
        <v>720.63794842170489</v>
      </c>
      <c r="I37" s="15">
        <f t="shared" si="5"/>
        <v>7452.244000000007</v>
      </c>
    </row>
    <row r="38" spans="1:9" x14ac:dyDescent="0.25">
      <c r="A38">
        <v>23</v>
      </c>
      <c r="D38" s="14">
        <f t="shared" si="0"/>
        <v>23</v>
      </c>
      <c r="E38" s="15">
        <f t="shared" si="1"/>
        <v>161610.08116416456</v>
      </c>
      <c r="F38" s="15">
        <f t="shared" si="2"/>
        <v>2297.6730311342626</v>
      </c>
      <c r="G38" s="15">
        <f t="shared" si="3"/>
        <v>4443.5956628152971</v>
      </c>
      <c r="H38" s="15">
        <f t="shared" si="4"/>
        <v>710.97530605044756</v>
      </c>
      <c r="I38" s="15">
        <f t="shared" si="5"/>
        <v>7452.244000000007</v>
      </c>
    </row>
    <row r="39" spans="1:9" x14ac:dyDescent="0.25">
      <c r="A39">
        <v>24</v>
      </c>
      <c r="D39" s="14">
        <f t="shared" si="0"/>
        <v>24</v>
      </c>
      <c r="E39" s="15">
        <f t="shared" si="1"/>
        <v>159240.15091273969</v>
      </c>
      <c r="F39" s="15">
        <f t="shared" si="2"/>
        <v>2369.9302514248811</v>
      </c>
      <c r="G39" s="15">
        <f t="shared" si="3"/>
        <v>4381.3049556682117</v>
      </c>
      <c r="H39" s="15">
        <f t="shared" si="4"/>
        <v>701.00879290691387</v>
      </c>
      <c r="I39" s="15">
        <f t="shared" si="5"/>
        <v>7452.244000000007</v>
      </c>
    </row>
    <row r="40" spans="1:9" x14ac:dyDescent="0.25">
      <c r="A40">
        <v>25</v>
      </c>
      <c r="D40" s="14">
        <f t="shared" si="0"/>
        <v>25</v>
      </c>
      <c r="E40" s="15">
        <f t="shared" si="1"/>
        <v>156795.69109599799</v>
      </c>
      <c r="F40" s="15">
        <f t="shared" si="2"/>
        <v>2444.4598167416989</v>
      </c>
      <c r="G40" s="15">
        <f t="shared" si="3"/>
        <v>4317.0553303950928</v>
      </c>
      <c r="H40" s="15">
        <f t="shared" si="4"/>
        <v>690.72885286321491</v>
      </c>
      <c r="I40" s="15">
        <f t="shared" si="5"/>
        <v>7452.244000000007</v>
      </c>
    </row>
    <row r="41" spans="1:9" x14ac:dyDescent="0.25">
      <c r="A41">
        <v>26</v>
      </c>
      <c r="D41" s="14">
        <f t="shared" si="0"/>
        <v>26</v>
      </c>
      <c r="E41" s="15">
        <f t="shared" si="1"/>
        <v>154274.35790820807</v>
      </c>
      <c r="F41" s="15">
        <f t="shared" si="2"/>
        <v>2521.3331877899182</v>
      </c>
      <c r="G41" s="15">
        <f t="shared" si="3"/>
        <v>4250.7851829397314</v>
      </c>
      <c r="H41" s="15">
        <f t="shared" si="4"/>
        <v>680.12562927035708</v>
      </c>
      <c r="I41" s="15">
        <f t="shared" si="5"/>
        <v>7452.244000000007</v>
      </c>
    </row>
    <row r="42" spans="1:9" x14ac:dyDescent="0.25">
      <c r="A42">
        <v>27</v>
      </c>
      <c r="D42" s="14">
        <f t="shared" si="0"/>
        <v>27</v>
      </c>
      <c r="E42" s="15">
        <f t="shared" si="1"/>
        <v>151673.7338356371</v>
      </c>
      <c r="F42" s="15">
        <f t="shared" si="2"/>
        <v>2600.6240725709658</v>
      </c>
      <c r="G42" s="15">
        <f t="shared" si="3"/>
        <v>4182.4309719215871</v>
      </c>
      <c r="H42" s="15">
        <f t="shared" si="4"/>
        <v>669.1889555074539</v>
      </c>
      <c r="I42" s="15">
        <f t="shared" si="5"/>
        <v>7452.244000000007</v>
      </c>
    </row>
    <row r="43" spans="1:9" x14ac:dyDescent="0.25">
      <c r="A43">
        <v>28</v>
      </c>
      <c r="D43" s="14">
        <f t="shared" si="0"/>
        <v>28</v>
      </c>
      <c r="E43" s="15">
        <f t="shared" si="1"/>
        <v>148991.32533858164</v>
      </c>
      <c r="F43" s="15">
        <f t="shared" si="2"/>
        <v>2682.4084970554559</v>
      </c>
      <c r="G43" s="15">
        <f t="shared" si="3"/>
        <v>4111.9271577108202</v>
      </c>
      <c r="H43" s="15">
        <f t="shared" si="4"/>
        <v>657.90834523373121</v>
      </c>
      <c r="I43" s="15">
        <f t="shared" si="5"/>
        <v>7452.244000000007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146224.56046050295</v>
      </c>
      <c r="F44" s="15">
        <f t="shared" si="2"/>
        <v>2766.7648780786885</v>
      </c>
      <c r="G44" s="15">
        <f t="shared" si="3"/>
        <v>4039.2061395873438</v>
      </c>
      <c r="H44" s="15">
        <f t="shared" si="4"/>
        <v>646.27298233397505</v>
      </c>
      <c r="I44" s="15">
        <f t="shared" si="5"/>
        <v>7452.244000000007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143370.7863619744</v>
      </c>
      <c r="F45" s="15">
        <f t="shared" si="2"/>
        <v>2853.7740985285573</v>
      </c>
      <c r="G45" s="15">
        <f t="shared" si="3"/>
        <v>3964.1981909236638</v>
      </c>
      <c r="H45" s="15">
        <f t="shared" si="4"/>
        <v>634.27171054778626</v>
      </c>
      <c r="I45" s="15">
        <f t="shared" si="5"/>
        <v>7452.244000000007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140427.26677707644</v>
      </c>
      <c r="F46" s="15">
        <f t="shared" si="2"/>
        <v>2943.5195848979765</v>
      </c>
      <c r="G46" s="15">
        <f t="shared" si="3"/>
        <v>3886.8313923293367</v>
      </c>
      <c r="H46" s="15">
        <f t="shared" si="4"/>
        <v>621.89302277269394</v>
      </c>
      <c r="I46" s="15">
        <f t="shared" si="5"/>
        <v>7452.244000000007</v>
      </c>
    </row>
    <row r="47" spans="1:9" x14ac:dyDescent="0.25">
      <c r="A47">
        <v>32</v>
      </c>
      <c r="D47" s="14">
        <f t="shared" si="0"/>
        <v>32</v>
      </c>
      <c r="E47" s="15">
        <f t="shared" si="1"/>
        <v>137391.17938980027</v>
      </c>
      <c r="F47" s="15">
        <f t="shared" si="2"/>
        <v>3036.0873872761631</v>
      </c>
      <c r="G47" s="15">
        <f t="shared" si="3"/>
        <v>3807.0315626929691</v>
      </c>
      <c r="H47" s="15">
        <f t="shared" si="4"/>
        <v>609.12505003087506</v>
      </c>
      <c r="I47" s="15">
        <f t="shared" si="5"/>
        <v>7452.244000000007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134259.61312794476</v>
      </c>
      <c r="F48" s="15">
        <f t="shared" si="2"/>
        <v>3131.5662618554961</v>
      </c>
      <c r="G48" s="15">
        <f t="shared" si="3"/>
        <v>3724.7221880556126</v>
      </c>
      <c r="H48" s="15">
        <f t="shared" si="4"/>
        <v>595.95555008889801</v>
      </c>
      <c r="I48" s="15">
        <f t="shared" si="5"/>
        <v>7452.244000000007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131029.56537191171</v>
      </c>
      <c r="F49" s="15">
        <f t="shared" si="2"/>
        <v>3230.0477560330482</v>
      </c>
      <c r="G49" s="15">
        <f t="shared" si="3"/>
        <v>3639.8243482473786</v>
      </c>
      <c r="H49" s="15">
        <f t="shared" si="4"/>
        <v>582.37189571958061</v>
      </c>
      <c r="I49" s="15">
        <f t="shared" si="5"/>
        <v>7452.244000000007</v>
      </c>
    </row>
    <row r="50" spans="1:9" x14ac:dyDescent="0.25">
      <c r="A50">
        <v>35</v>
      </c>
      <c r="D50" s="14">
        <f t="shared" si="0"/>
        <v>35</v>
      </c>
      <c r="E50" s="15">
        <f t="shared" si="1"/>
        <v>127697.93907572333</v>
      </c>
      <c r="F50" s="15">
        <f t="shared" si="2"/>
        <v>3331.6262961883822</v>
      </c>
      <c r="G50" s="15">
        <f t="shared" si="3"/>
        <v>3552.2566412169176</v>
      </c>
      <c r="H50" s="15">
        <f t="shared" si="4"/>
        <v>568.36106259470682</v>
      </c>
      <c r="I50" s="15">
        <f t="shared" si="5"/>
        <v>7452.244000000007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124261.53979750154</v>
      </c>
      <c r="F51" s="15">
        <f t="shared" si="2"/>
        <v>3436.3992782218029</v>
      </c>
      <c r="G51" s="15">
        <f t="shared" si="3"/>
        <v>3461.9351049812103</v>
      </c>
      <c r="H51" s="15">
        <f t="shared" si="4"/>
        <v>553.90961679699365</v>
      </c>
      <c r="I51" s="15">
        <f t="shared" si="5"/>
        <v>7452.244000000007</v>
      </c>
    </row>
    <row r="52" spans="1:9" x14ac:dyDescent="0.25">
      <c r="A52">
        <v>37</v>
      </c>
      <c r="D52" s="14">
        <f t="shared" si="0"/>
        <v>37</v>
      </c>
      <c r="E52" s="15">
        <f t="shared" si="1"/>
        <v>120717.0726365617</v>
      </c>
      <c r="F52" s="15">
        <f t="shared" si="2"/>
        <v>3544.4671609398329</v>
      </c>
      <c r="G52" s="15">
        <f t="shared" si="3"/>
        <v>3368.7731371208397</v>
      </c>
      <c r="H52" s="15">
        <f t="shared" si="4"/>
        <v>539.00370193933441</v>
      </c>
      <c r="I52" s="15">
        <f t="shared" si="5"/>
        <v>7452.244000000007</v>
      </c>
    </row>
    <row r="53" spans="1:9" x14ac:dyDescent="0.25">
      <c r="A53">
        <v>38</v>
      </c>
      <c r="D53" s="14">
        <f t="shared" si="0"/>
        <v>38</v>
      </c>
      <c r="E53" s="15">
        <f t="shared" si="1"/>
        <v>117061.1390741842</v>
      </c>
      <c r="F53" s="15">
        <f t="shared" si="2"/>
        <v>3655.9335623774932</v>
      </c>
      <c r="G53" s="15">
        <f t="shared" si="3"/>
        <v>3272.6814117435465</v>
      </c>
      <c r="H53" s="15">
        <f t="shared" si="4"/>
        <v>523.62902587896747</v>
      </c>
      <c r="I53" s="15">
        <f t="shared" si="5"/>
        <v>7452.244000000007</v>
      </c>
    </row>
    <row r="54" spans="1:9" x14ac:dyDescent="0.25">
      <c r="A54">
        <v>39</v>
      </c>
      <c r="D54" s="14">
        <f t="shared" si="0"/>
        <v>39</v>
      </c>
      <c r="E54" s="15">
        <f t="shared" si="1"/>
        <v>113290.2337150345</v>
      </c>
      <c r="F54" s="15">
        <f t="shared" si="2"/>
        <v>3770.9053591497131</v>
      </c>
      <c r="G54" s="15">
        <f t="shared" si="3"/>
        <v>3173.5677938364602</v>
      </c>
      <c r="H54" s="15">
        <f t="shared" si="4"/>
        <v>507.77084701383365</v>
      </c>
      <c r="I54" s="15">
        <f t="shared" si="5"/>
        <v>7452.244000000007</v>
      </c>
    </row>
    <row r="55" spans="1:9" x14ac:dyDescent="0.25">
      <c r="A55">
        <v>40</v>
      </c>
      <c r="D55" s="14">
        <f t="shared" si="0"/>
        <v>40</v>
      </c>
      <c r="E55" s="15">
        <f t="shared" si="1"/>
        <v>109400.74092610735</v>
      </c>
      <c r="F55" s="15">
        <f t="shared" si="2"/>
        <v>3889.4927889271557</v>
      </c>
      <c r="G55" s="15">
        <f t="shared" si="3"/>
        <v>3071.3372509248716</v>
      </c>
      <c r="H55" s="15">
        <f t="shared" si="4"/>
        <v>491.41396014797948</v>
      </c>
      <c r="I55" s="15">
        <f t="shared" si="5"/>
        <v>7452.244000000007</v>
      </c>
    </row>
    <row r="56" spans="1:9" x14ac:dyDescent="0.25">
      <c r="A56">
        <v>41</v>
      </c>
      <c r="D56" s="14">
        <f t="shared" si="0"/>
        <v>41</v>
      </c>
      <c r="E56" s="15">
        <f t="shared" si="1"/>
        <v>105388.93136997265</v>
      </c>
      <c r="F56" s="15">
        <f t="shared" si="2"/>
        <v>4011.8095561346927</v>
      </c>
      <c r="G56" s="15">
        <f t="shared" si="3"/>
        <v>2965.891761952857</v>
      </c>
      <c r="H56" s="15">
        <f t="shared" si="4"/>
        <v>474.54268191245711</v>
      </c>
      <c r="I56" s="15">
        <f t="shared" si="5"/>
        <v>7452.244000000007</v>
      </c>
    </row>
    <row r="57" spans="1:9" x14ac:dyDescent="0.25">
      <c r="A57">
        <v>42</v>
      </c>
      <c r="D57" s="14">
        <f t="shared" si="0"/>
        <v>42</v>
      </c>
      <c r="E57" s="15">
        <f t="shared" si="1"/>
        <v>101250.95842899875</v>
      </c>
      <c r="F57" s="15">
        <f t="shared" si="2"/>
        <v>4137.9729409738902</v>
      </c>
      <c r="G57" s="15">
        <f t="shared" si="3"/>
        <v>2857.1302232983762</v>
      </c>
      <c r="H57" s="15">
        <f t="shared" si="4"/>
        <v>457.14083572774018</v>
      </c>
      <c r="I57" s="15">
        <f t="shared" si="5"/>
        <v>7452.244000000007</v>
      </c>
    </row>
    <row r="58" spans="1:9" x14ac:dyDescent="0.25">
      <c r="A58">
        <v>43</v>
      </c>
      <c r="D58" s="14">
        <f t="shared" si="0"/>
        <v>43</v>
      </c>
      <c r="E58" s="15">
        <f t="shared" si="1"/>
        <v>96982.854517124724</v>
      </c>
      <c r="F58" s="15">
        <f t="shared" si="2"/>
        <v>4268.1039118740327</v>
      </c>
      <c r="G58" s="15">
        <f t="shared" si="3"/>
        <v>2744.9483518327365</v>
      </c>
      <c r="H58" s="15">
        <f t="shared" si="4"/>
        <v>439.19173629323785</v>
      </c>
      <c r="I58" s="15">
        <f t="shared" si="5"/>
        <v>7452.244000000007</v>
      </c>
    </row>
    <row r="59" spans="1:9" x14ac:dyDescent="0.25">
      <c r="A59">
        <v>44</v>
      </c>
      <c r="D59" s="14">
        <f t="shared" si="0"/>
        <v>44</v>
      </c>
      <c r="E59" s="15">
        <f t="shared" si="1"/>
        <v>92580.527275645218</v>
      </c>
      <c r="F59" s="15">
        <f t="shared" si="2"/>
        <v>4402.3272414795038</v>
      </c>
      <c r="G59" s="15">
        <f t="shared" si="3"/>
        <v>2629.2385849314683</v>
      </c>
      <c r="H59" s="15">
        <f t="shared" si="4"/>
        <v>420.67817358903494</v>
      </c>
      <c r="I59" s="15">
        <f t="shared" si="5"/>
        <v>7452.244000000007</v>
      </c>
    </row>
    <row r="60" spans="1:9" x14ac:dyDescent="0.25">
      <c r="A60">
        <v>45</v>
      </c>
      <c r="D60" s="14">
        <f t="shared" si="0"/>
        <v>45</v>
      </c>
      <c r="E60" s="15">
        <f t="shared" si="1"/>
        <v>88039.755649360479</v>
      </c>
      <c r="F60" s="15">
        <f t="shared" si="2"/>
        <v>4540.7716262847462</v>
      </c>
      <c r="G60" s="15">
        <f t="shared" si="3"/>
        <v>2509.8899773407416</v>
      </c>
      <c r="H60" s="15">
        <f t="shared" si="4"/>
        <v>401.58239637451868</v>
      </c>
      <c r="I60" s="15">
        <f t="shared" si="5"/>
        <v>7452.244000000007</v>
      </c>
    </row>
    <row r="61" spans="1:9" x14ac:dyDescent="0.25">
      <c r="A61">
        <v>46</v>
      </c>
      <c r="D61" s="14">
        <f t="shared" si="0"/>
        <v>46</v>
      </c>
      <c r="E61" s="15">
        <f t="shared" si="1"/>
        <v>83356.185839328988</v>
      </c>
      <c r="F61" s="15">
        <f t="shared" si="2"/>
        <v>4683.5698100314921</v>
      </c>
      <c r="G61" s="15">
        <f t="shared" si="3"/>
        <v>2386.788094800444</v>
      </c>
      <c r="H61" s="15">
        <f t="shared" si="4"/>
        <v>381.88609516807105</v>
      </c>
      <c r="I61" s="15">
        <f t="shared" si="5"/>
        <v>7452.244000000007</v>
      </c>
    </row>
    <row r="62" spans="1:9" x14ac:dyDescent="0.25">
      <c r="A62">
        <v>47</v>
      </c>
      <c r="D62" s="14">
        <f t="shared" si="0"/>
        <v>47</v>
      </c>
      <c r="E62" s="15">
        <f t="shared" si="1"/>
        <v>78525.327128342396</v>
      </c>
      <c r="F62" s="15">
        <f t="shared" si="2"/>
        <v>4830.858710986593</v>
      </c>
      <c r="G62" s="15">
        <f t="shared" si="3"/>
        <v>2259.8149043219091</v>
      </c>
      <c r="H62" s="15">
        <f t="shared" si="4"/>
        <v>361.57038469150547</v>
      </c>
      <c r="I62" s="15">
        <f t="shared" si="5"/>
        <v>7452.244000000007</v>
      </c>
    </row>
    <row r="63" spans="1:9" x14ac:dyDescent="0.25">
      <c r="A63">
        <v>48</v>
      </c>
      <c r="D63" s="14">
        <f t="shared" si="0"/>
        <v>48</v>
      </c>
      <c r="E63" s="15">
        <f t="shared" si="1"/>
        <v>73542.547575119912</v>
      </c>
      <c r="F63" s="15">
        <f t="shared" si="2"/>
        <v>4982.7795532224864</v>
      </c>
      <c r="G63" s="15">
        <f t="shared" si="3"/>
        <v>2128.848661015104</v>
      </c>
      <c r="H63" s="15">
        <f t="shared" si="4"/>
        <v>340.61578576241664</v>
      </c>
      <c r="I63" s="15">
        <f t="shared" si="5"/>
        <v>7452.244000000007</v>
      </c>
    </row>
    <row r="64" spans="1:9" x14ac:dyDescent="0.25">
      <c r="A64">
        <v>49</v>
      </c>
      <c r="D64" s="14">
        <f t="shared" si="0"/>
        <v>49</v>
      </c>
      <c r="E64" s="15">
        <f t="shared" si="1"/>
        <v>68403.069573093744</v>
      </c>
      <c r="F64" s="15">
        <f t="shared" si="2"/>
        <v>5139.4780020261678</v>
      </c>
      <c r="G64" s="15">
        <f t="shared" si="3"/>
        <v>1993.7637913567578</v>
      </c>
      <c r="H64" s="15">
        <f t="shared" si="4"/>
        <v>319.00220661708124</v>
      </c>
      <c r="I64" s="15">
        <f t="shared" si="5"/>
        <v>7452.244000000007</v>
      </c>
    </row>
    <row r="65" spans="1:9" x14ac:dyDescent="0.25">
      <c r="A65">
        <v>50</v>
      </c>
      <c r="D65" s="14">
        <f t="shared" si="0"/>
        <v>50</v>
      </c>
      <c r="E65" s="15">
        <f t="shared" si="1"/>
        <v>63101.965269527245</v>
      </c>
      <c r="F65" s="15">
        <f t="shared" si="2"/>
        <v>5301.1043035665016</v>
      </c>
      <c r="G65" s="15">
        <f t="shared" si="3"/>
        <v>1854.4307727875048</v>
      </c>
      <c r="H65" s="15">
        <f t="shared" si="4"/>
        <v>296.70892364600076</v>
      </c>
      <c r="I65" s="15">
        <f t="shared" si="5"/>
        <v>7452.244000000007</v>
      </c>
    </row>
    <row r="66" spans="1:9" x14ac:dyDescent="0.25">
      <c r="A66">
        <v>51</v>
      </c>
      <c r="D66" s="14">
        <f t="shared" si="0"/>
        <v>51</v>
      </c>
      <c r="E66" s="15">
        <f t="shared" si="1"/>
        <v>57634.151840573453</v>
      </c>
      <c r="F66" s="15">
        <f t="shared" si="2"/>
        <v>5467.8134289537911</v>
      </c>
      <c r="G66" s="15">
        <f t="shared" si="3"/>
        <v>1710.7160095226</v>
      </c>
      <c r="H66" s="15">
        <f t="shared" si="4"/>
        <v>273.714561523616</v>
      </c>
      <c r="I66" s="15">
        <f t="shared" si="5"/>
        <v>7452.244000000007</v>
      </c>
    </row>
    <row r="67" spans="1:9" x14ac:dyDescent="0.25">
      <c r="A67">
        <v>52</v>
      </c>
      <c r="D67" s="14">
        <f t="shared" si="0"/>
        <v>52</v>
      </c>
      <c r="E67" s="15">
        <f t="shared" si="1"/>
        <v>51994.386617743716</v>
      </c>
      <c r="F67" s="15">
        <f t="shared" si="2"/>
        <v>5639.7652228297384</v>
      </c>
      <c r="G67" s="15">
        <f t="shared" si="3"/>
        <v>1562.481704457128</v>
      </c>
      <c r="H67" s="15">
        <f t="shared" si="4"/>
        <v>249.99707271314048</v>
      </c>
      <c r="I67" s="15">
        <f t="shared" si="5"/>
        <v>7452.244000000007</v>
      </c>
    </row>
    <row r="68" spans="1:9" x14ac:dyDescent="0.25">
      <c r="A68">
        <v>53</v>
      </c>
      <c r="D68" s="14">
        <f t="shared" si="0"/>
        <v>53</v>
      </c>
      <c r="E68" s="15">
        <f t="shared" si="1"/>
        <v>46177.262061113463</v>
      </c>
      <c r="F68" s="15">
        <f t="shared" si="2"/>
        <v>5817.1245566302532</v>
      </c>
      <c r="G68" s="15">
        <f t="shared" si="3"/>
        <v>1409.5857270428908</v>
      </c>
      <c r="H68" s="15">
        <f t="shared" si="4"/>
        <v>225.53371632686253</v>
      </c>
      <c r="I68" s="15">
        <f t="shared" si="5"/>
        <v>7452.244000000007</v>
      </c>
    </row>
    <row r="69" spans="1:9" x14ac:dyDescent="0.25">
      <c r="A69">
        <v>54</v>
      </c>
      <c r="D69" s="14">
        <f t="shared" si="0"/>
        <v>54</v>
      </c>
      <c r="E69" s="15">
        <f t="shared" si="1"/>
        <v>40177.200574445385</v>
      </c>
      <c r="F69" s="15">
        <f t="shared" si="2"/>
        <v>6000.061486668078</v>
      </c>
      <c r="G69" s="15">
        <f t="shared" si="3"/>
        <v>1251.8814770102833</v>
      </c>
      <c r="H69" s="15">
        <f t="shared" si="4"/>
        <v>200.30103632164534</v>
      </c>
      <c r="I69" s="15">
        <f t="shared" si="5"/>
        <v>7452.244000000007</v>
      </c>
    </row>
    <row r="70" spans="1:9" x14ac:dyDescent="0.25">
      <c r="A70">
        <v>55</v>
      </c>
      <c r="D70" s="14">
        <f t="shared" si="0"/>
        <v>55</v>
      </c>
      <c r="E70" s="15">
        <f t="shared" si="1"/>
        <v>33988.449157258598</v>
      </c>
      <c r="F70" s="15">
        <f t="shared" si="2"/>
        <v>6188.7514171867879</v>
      </c>
      <c r="G70" s="15">
        <f t="shared" si="3"/>
        <v>1089.2177438044989</v>
      </c>
      <c r="H70" s="15">
        <f t="shared" si="4"/>
        <v>174.27483900871982</v>
      </c>
      <c r="I70" s="15">
        <f t="shared" si="5"/>
        <v>7452.244000000007</v>
      </c>
    </row>
    <row r="71" spans="1:9" x14ac:dyDescent="0.25">
      <c r="A71">
        <v>56</v>
      </c>
      <c r="D71" s="14">
        <f t="shared" si="0"/>
        <v>56</v>
      </c>
      <c r="E71" s="15">
        <f t="shared" si="1"/>
        <v>27605.073888716077</v>
      </c>
      <c r="F71" s="15">
        <f t="shared" si="2"/>
        <v>6383.3752685425206</v>
      </c>
      <c r="G71" s="15">
        <f t="shared" si="3"/>
        <v>921.43856160128144</v>
      </c>
      <c r="H71" s="15">
        <f t="shared" si="4"/>
        <v>147.43016985620503</v>
      </c>
      <c r="I71" s="15">
        <f t="shared" si="5"/>
        <v>7452.244000000007</v>
      </c>
    </row>
    <row r="72" spans="1:9" x14ac:dyDescent="0.25">
      <c r="A72">
        <v>57</v>
      </c>
      <c r="D72" s="14">
        <f t="shared" si="0"/>
        <v>57</v>
      </c>
      <c r="E72" s="15">
        <f t="shared" si="1"/>
        <v>21020.954238041399</v>
      </c>
      <c r="F72" s="15">
        <f t="shared" si="2"/>
        <v>6584.1196506746783</v>
      </c>
      <c r="G72" s="15">
        <f t="shared" si="3"/>
        <v>748.38305976321442</v>
      </c>
      <c r="H72" s="15">
        <f t="shared" si="4"/>
        <v>119.7412895621143</v>
      </c>
      <c r="I72" s="15">
        <f t="shared" si="5"/>
        <v>7452.244000000007</v>
      </c>
    </row>
    <row r="73" spans="1:9" x14ac:dyDescent="0.25">
      <c r="A73">
        <v>58</v>
      </c>
      <c r="D73" s="14">
        <f t="shared" si="0"/>
        <v>58</v>
      </c>
      <c r="E73" s="15">
        <f t="shared" si="1"/>
        <v>14229.777196009458</v>
      </c>
      <c r="F73" s="15">
        <f t="shared" si="2"/>
        <v>6791.1770420319417</v>
      </c>
      <c r="G73" s="15">
        <f t="shared" si="3"/>
        <v>569.88530859315949</v>
      </c>
      <c r="H73" s="15">
        <f t="shared" si="4"/>
        <v>91.181649374905518</v>
      </c>
      <c r="I73" s="15">
        <f t="shared" si="5"/>
        <v>7452.244000000007</v>
      </c>
    </row>
    <row r="74" spans="1:9" x14ac:dyDescent="0.25">
      <c r="A74">
        <v>59</v>
      </c>
      <c r="D74" s="14">
        <f t="shared" si="0"/>
        <v>59</v>
      </c>
      <c r="E74" s="15">
        <f t="shared" si="1"/>
        <v>7225.0312218843119</v>
      </c>
      <c r="F74" s="15">
        <f t="shared" si="2"/>
        <v>7004.7459741251459</v>
      </c>
      <c r="G74" s="15">
        <f t="shared" si="3"/>
        <v>385.77416023694894</v>
      </c>
      <c r="H74" s="15">
        <f t="shared" si="4"/>
        <v>61.723865637911835</v>
      </c>
      <c r="I74" s="15">
        <f t="shared" si="5"/>
        <v>7452.244000000007</v>
      </c>
    </row>
    <row r="75" spans="1:9" x14ac:dyDescent="0.25">
      <c r="A75">
        <v>60</v>
      </c>
      <c r="D75" s="14">
        <f t="shared" si="0"/>
        <v>60</v>
      </c>
      <c r="E75" s="15">
        <f t="shared" si="1"/>
        <v>3.3651303965598345E-10</v>
      </c>
      <c r="F75" s="15">
        <f t="shared" si="2"/>
        <v>7225.0312218839754</v>
      </c>
      <c r="G75" s="15">
        <f t="shared" si="3"/>
        <v>195.87308458278582</v>
      </c>
      <c r="H75" s="15">
        <f t="shared" si="4"/>
        <v>31.339693533245732</v>
      </c>
      <c r="I75" s="15">
        <f t="shared" si="5"/>
        <v>7452.244000000007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2.904643353558832E-2</v>
      </c>
    </row>
    <row r="3" spans="1:14 16383:16384" x14ac:dyDescent="0.25">
      <c r="XFC3" s="24">
        <v>36</v>
      </c>
      <c r="XFD3" s="23">
        <v>2.9046433535588216E-2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2.9046433535588636E-2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2.9046433535588365E-2</v>
      </c>
    </row>
    <row r="6" spans="1:14 16383:16384" x14ac:dyDescent="0.25">
      <c r="C6" s="26" t="s">
        <v>19</v>
      </c>
      <c r="D6" s="26"/>
      <c r="E6" s="22">
        <v>184000</v>
      </c>
      <c r="F6" s="1"/>
      <c r="G6" s="1"/>
      <c r="H6" s="27" t="s">
        <v>18</v>
      </c>
      <c r="I6" s="27"/>
      <c r="J6" s="9">
        <f>J7/1.16</f>
        <v>2.5040028909990086E-2</v>
      </c>
      <c r="XFC6" s="24">
        <v>54</v>
      </c>
      <c r="XFD6" s="23">
        <v>2.9046433535588376E-2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2.9046433535588497E-2</v>
      </c>
      <c r="XFC7" s="24">
        <v>60</v>
      </c>
      <c r="XFD7" s="23">
        <v>2.9046433535588497E-2</v>
      </c>
    </row>
    <row r="8" spans="1:14 16383:16384" x14ac:dyDescent="0.25">
      <c r="C8" s="26" t="s">
        <v>12</v>
      </c>
      <c r="D8" s="26"/>
      <c r="E8" s="3">
        <f>-PMT(J7,E7,E6,0,0)</f>
        <v>6513.2305853871803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390793.83512323082</v>
      </c>
      <c r="F9" s="1"/>
      <c r="G9" s="1"/>
      <c r="H9" s="29" t="s">
        <v>20</v>
      </c>
      <c r="I9" s="29"/>
      <c r="J9" s="11">
        <f>+((G13+H13)/F13)/E7</f>
        <v>1.8731325645220124E-2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184000.00000000032</v>
      </c>
      <c r="G13" s="6">
        <f>SUM(G15:G175)</f>
        <v>178270.5475200263</v>
      </c>
      <c r="H13" s="6">
        <f>SUM(H15:H175)</f>
        <v>28523.287603204211</v>
      </c>
      <c r="I13" s="6">
        <f>SUM(I15:I175)</f>
        <v>390793.8351232314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184000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182831.3131851611</v>
      </c>
      <c r="F16" s="15">
        <f>IF(D16&lt;=$E$7,IF(D16=0,0,I16-SUM(G16:H16)),"")</f>
        <v>1168.6868148388967</v>
      </c>
      <c r="G16" s="15">
        <f>IF(D16&lt;=$E$7,IFERROR(E15*$J$6,""),"")</f>
        <v>4607.3653194381759</v>
      </c>
      <c r="H16" s="15">
        <f>IFERROR(G16*16%,"")</f>
        <v>737.1784511101082</v>
      </c>
      <c r="I16" s="15">
        <f>IF(D16&lt;=$E$7,$E$8,"")</f>
        <v>6513.2305853871803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181628.68018643107</v>
      </c>
      <c r="F17" s="15">
        <f t="shared" ref="F17:F75" si="2">IF(D17&lt;=$E$7,IF(D17=0,0,I17-SUM(G17:H17)),"")</f>
        <v>1202.6329987300333</v>
      </c>
      <c r="G17" s="15">
        <f t="shared" ref="G17:G75" si="3">IF(D17&lt;=$E$7,IFERROR(E16*$J$6,""),"")</f>
        <v>4578.1013678078853</v>
      </c>
      <c r="H17" s="15">
        <f t="shared" ref="H17:H75" si="4">IFERROR(G17*16%,"")</f>
        <v>732.49621884926171</v>
      </c>
      <c r="I17" s="15">
        <f t="shared" ref="I17:I75" si="5">IF(D17&lt;=$E$7,$E$8,"")</f>
        <v>6513.2305853871803</v>
      </c>
    </row>
    <row r="18" spans="1:9" x14ac:dyDescent="0.25">
      <c r="A18">
        <v>3</v>
      </c>
      <c r="D18" s="14">
        <f t="shared" si="0"/>
        <v>3</v>
      </c>
      <c r="E18" s="15">
        <f t="shared" si="1"/>
        <v>180391.11498823573</v>
      </c>
      <c r="F18" s="15">
        <f t="shared" si="2"/>
        <v>1237.5651981953506</v>
      </c>
      <c r="G18" s="15">
        <f t="shared" si="3"/>
        <v>4547.9874027515771</v>
      </c>
      <c r="H18" s="15">
        <f t="shared" si="4"/>
        <v>727.67798444025232</v>
      </c>
      <c r="I18" s="15">
        <f t="shared" si="5"/>
        <v>6513.2305853871803</v>
      </c>
    </row>
    <row r="19" spans="1:9" x14ac:dyDescent="0.25">
      <c r="A19">
        <v>4</v>
      </c>
      <c r="D19" s="14">
        <f t="shared" si="0"/>
        <v>4</v>
      </c>
      <c r="E19" s="15">
        <f t="shared" si="1"/>
        <v>179117.60293476505</v>
      </c>
      <c r="F19" s="15">
        <f t="shared" si="2"/>
        <v>1273.5120534706884</v>
      </c>
      <c r="G19" s="15">
        <f t="shared" si="3"/>
        <v>4516.9987344107685</v>
      </c>
      <c r="H19" s="15">
        <f t="shared" si="4"/>
        <v>722.71979750572302</v>
      </c>
      <c r="I19" s="15">
        <f t="shared" si="5"/>
        <v>6513.2305853871803</v>
      </c>
    </row>
    <row r="20" spans="1:9" x14ac:dyDescent="0.25">
      <c r="A20">
        <v>5</v>
      </c>
      <c r="D20" s="14">
        <f t="shared" si="0"/>
        <v>5</v>
      </c>
      <c r="E20" s="15">
        <f t="shared" si="1"/>
        <v>177807.09989807644</v>
      </c>
      <c r="F20" s="15">
        <f t="shared" si="2"/>
        <v>1310.5030366885958</v>
      </c>
      <c r="G20" s="15">
        <f t="shared" si="3"/>
        <v>4485.109955774642</v>
      </c>
      <c r="H20" s="15">
        <f t="shared" si="4"/>
        <v>717.61759292394277</v>
      </c>
      <c r="I20" s="15">
        <f t="shared" si="5"/>
        <v>6513.2305853871803</v>
      </c>
    </row>
    <row r="21" spans="1:9" x14ac:dyDescent="0.25">
      <c r="A21">
        <v>6</v>
      </c>
      <c r="D21" s="14">
        <f t="shared" si="0"/>
        <v>6</v>
      </c>
      <c r="E21" s="15">
        <f t="shared" si="1"/>
        <v>176458.53142203449</v>
      </c>
      <c r="F21" s="15">
        <f t="shared" si="2"/>
        <v>1348.5684760419581</v>
      </c>
      <c r="G21" s="15">
        <f t="shared" si="3"/>
        <v>4452.2949218493295</v>
      </c>
      <c r="H21" s="15">
        <f t="shared" si="4"/>
        <v>712.36718749589272</v>
      </c>
      <c r="I21" s="15">
        <f t="shared" si="5"/>
        <v>6513.2305853871803</v>
      </c>
    </row>
    <row r="22" spans="1:9" x14ac:dyDescent="0.25">
      <c r="A22">
        <v>7</v>
      </c>
      <c r="D22" s="14">
        <f t="shared" si="0"/>
        <v>7</v>
      </c>
      <c r="E22" s="15">
        <f t="shared" si="1"/>
        <v>175070.79184138498</v>
      </c>
      <c r="F22" s="15">
        <f t="shared" si="2"/>
        <v>1387.7395806495006</v>
      </c>
      <c r="G22" s="15">
        <f t="shared" si="3"/>
        <v>4418.5267282221375</v>
      </c>
      <c r="H22" s="15">
        <f t="shared" si="4"/>
        <v>706.964276515542</v>
      </c>
      <c r="I22" s="15">
        <f t="shared" si="5"/>
        <v>6513.2305853871803</v>
      </c>
    </row>
    <row r="23" spans="1:9" x14ac:dyDescent="0.25">
      <c r="A23">
        <v>8</v>
      </c>
      <c r="D23" s="14">
        <f t="shared" si="0"/>
        <v>8</v>
      </c>
      <c r="E23" s="15">
        <f t="shared" si="1"/>
        <v>173642.74337524144</v>
      </c>
      <c r="F23" s="15">
        <f t="shared" si="2"/>
        <v>1428.0484661435421</v>
      </c>
      <c r="G23" s="15">
        <f t="shared" si="3"/>
        <v>4383.7776890031364</v>
      </c>
      <c r="H23" s="15">
        <f t="shared" si="4"/>
        <v>701.40443024050182</v>
      </c>
      <c r="I23" s="15">
        <f t="shared" si="5"/>
        <v>6513.2305853871803</v>
      </c>
    </row>
    <row r="24" spans="1:9" x14ac:dyDescent="0.25">
      <c r="A24">
        <v>9</v>
      </c>
      <c r="D24" s="14">
        <f t="shared" si="0"/>
        <v>9</v>
      </c>
      <c r="E24" s="15">
        <f t="shared" si="1"/>
        <v>172173.21519424045</v>
      </c>
      <c r="F24" s="15">
        <f t="shared" si="2"/>
        <v>1469.5281810009792</v>
      </c>
      <c r="G24" s="15">
        <f t="shared" si="3"/>
        <v>4348.0193141260352</v>
      </c>
      <c r="H24" s="15">
        <f t="shared" si="4"/>
        <v>695.68309026016561</v>
      </c>
      <c r="I24" s="15">
        <f t="shared" si="5"/>
        <v>6513.2305853871803</v>
      </c>
    </row>
    <row r="25" spans="1:9" x14ac:dyDescent="0.25">
      <c r="A25">
        <v>10</v>
      </c>
      <c r="D25" s="14">
        <f t="shared" si="0"/>
        <v>10</v>
      </c>
      <c r="E25" s="15">
        <f t="shared" si="1"/>
        <v>170661.00246060133</v>
      </c>
      <c r="F25" s="15">
        <f t="shared" si="2"/>
        <v>1512.2127336390995</v>
      </c>
      <c r="G25" s="15">
        <f t="shared" si="3"/>
        <v>4311.2222859897247</v>
      </c>
      <c r="H25" s="15">
        <f t="shared" si="4"/>
        <v>689.79556575835602</v>
      </c>
      <c r="I25" s="15">
        <f t="shared" si="5"/>
        <v>6513.2305853871803</v>
      </c>
    </row>
    <row r="26" spans="1:9" x14ac:dyDescent="0.25">
      <c r="A26">
        <v>11</v>
      </c>
      <c r="D26" s="14">
        <f t="shared" si="0"/>
        <v>11</v>
      </c>
      <c r="E26" s="15">
        <f t="shared" si="1"/>
        <v>169104.8653403029</v>
      </c>
      <c r="F26" s="15">
        <f t="shared" si="2"/>
        <v>1556.1371202984183</v>
      </c>
      <c r="G26" s="15">
        <f t="shared" si="3"/>
        <v>4273.3564354213468</v>
      </c>
      <c r="H26" s="15">
        <f t="shared" si="4"/>
        <v>683.73702966741553</v>
      </c>
      <c r="I26" s="15">
        <f t="shared" si="5"/>
        <v>6513.2305853871803</v>
      </c>
    </row>
    <row r="27" spans="1:9" x14ac:dyDescent="0.25">
      <c r="A27">
        <v>12</v>
      </c>
      <c r="D27" s="14">
        <f t="shared" si="0"/>
        <v>12</v>
      </c>
      <c r="E27" s="15">
        <f t="shared" si="1"/>
        <v>167503.52798656747</v>
      </c>
      <c r="F27" s="15">
        <f t="shared" si="2"/>
        <v>1601.3373537354291</v>
      </c>
      <c r="G27" s="15">
        <f t="shared" si="3"/>
        <v>4234.390716941165</v>
      </c>
      <c r="H27" s="15">
        <f t="shared" si="4"/>
        <v>677.50251471058641</v>
      </c>
      <c r="I27" s="15">
        <f t="shared" si="5"/>
        <v>6513.2305853871803</v>
      </c>
    </row>
    <row r="28" spans="1:9" x14ac:dyDescent="0.25">
      <c r="A28">
        <v>13</v>
      </c>
      <c r="D28" s="14">
        <f t="shared" si="0"/>
        <v>13</v>
      </c>
      <c r="E28" s="15">
        <f t="shared" si="1"/>
        <v>165855.67749381872</v>
      </c>
      <c r="F28" s="15">
        <f t="shared" si="2"/>
        <v>1647.8504927487611</v>
      </c>
      <c r="G28" s="15">
        <f t="shared" si="3"/>
        <v>4194.2931833089824</v>
      </c>
      <c r="H28" s="15">
        <f t="shared" si="4"/>
        <v>671.08690932943716</v>
      </c>
      <c r="I28" s="15">
        <f t="shared" si="5"/>
        <v>6513.2305853871803</v>
      </c>
    </row>
    <row r="29" spans="1:9" x14ac:dyDescent="0.25">
      <c r="A29">
        <v>14</v>
      </c>
      <c r="D29" s="14">
        <f t="shared" si="0"/>
        <v>14</v>
      </c>
      <c r="E29" s="15">
        <f t="shared" si="1"/>
        <v>164159.96282125573</v>
      </c>
      <c r="F29" s="15">
        <f t="shared" si="2"/>
        <v>1695.7146725629736</v>
      </c>
      <c r="G29" s="15">
        <f t="shared" si="3"/>
        <v>4153.0309593312122</v>
      </c>
      <c r="H29" s="15">
        <f t="shared" si="4"/>
        <v>664.48495349299401</v>
      </c>
      <c r="I29" s="15">
        <f t="shared" si="5"/>
        <v>6513.2305853871803</v>
      </c>
    </row>
    <row r="30" spans="1:9" x14ac:dyDescent="0.25">
      <c r="A30">
        <v>15</v>
      </c>
      <c r="D30" s="14">
        <f t="shared" si="0"/>
        <v>15</v>
      </c>
      <c r="E30" s="15">
        <f t="shared" si="1"/>
        <v>162414.99368516082</v>
      </c>
      <c r="F30" s="15">
        <f t="shared" si="2"/>
        <v>1744.9691360948964</v>
      </c>
      <c r="G30" s="15">
        <f t="shared" si="3"/>
        <v>4110.5702149071412</v>
      </c>
      <c r="H30" s="15">
        <f t="shared" si="4"/>
        <v>657.69123438514259</v>
      </c>
      <c r="I30" s="15">
        <f t="shared" si="5"/>
        <v>6513.2305853871803</v>
      </c>
    </row>
    <row r="31" spans="1:9" x14ac:dyDescent="0.25">
      <c r="A31">
        <v>16</v>
      </c>
      <c r="D31" s="14">
        <f t="shared" si="0"/>
        <v>16</v>
      </c>
      <c r="E31" s="15">
        <f t="shared" si="1"/>
        <v>160619.33941903268</v>
      </c>
      <c r="F31" s="15">
        <f t="shared" si="2"/>
        <v>1795.654266128131</v>
      </c>
      <c r="G31" s="15">
        <f t="shared" si="3"/>
        <v>4066.8761372922841</v>
      </c>
      <c r="H31" s="15">
        <f t="shared" si="4"/>
        <v>650.70018196676551</v>
      </c>
      <c r="I31" s="15">
        <f t="shared" si="5"/>
        <v>6513.2305853871803</v>
      </c>
    </row>
    <row r="32" spans="1:9" x14ac:dyDescent="0.25">
      <c r="A32">
        <v>17</v>
      </c>
      <c r="D32" s="14">
        <f t="shared" si="0"/>
        <v>17</v>
      </c>
      <c r="E32" s="15">
        <f t="shared" si="1"/>
        <v>158771.52780061055</v>
      </c>
      <c r="F32" s="15">
        <f t="shared" si="2"/>
        <v>1847.811618422118</v>
      </c>
      <c r="G32" s="15">
        <f t="shared" si="3"/>
        <v>4021.9129025560883</v>
      </c>
      <c r="H32" s="15">
        <f t="shared" si="4"/>
        <v>643.50606440897411</v>
      </c>
      <c r="I32" s="15">
        <f t="shared" si="5"/>
        <v>6513.2305853871803</v>
      </c>
    </row>
    <row r="33" spans="1:9" x14ac:dyDescent="0.25">
      <c r="A33">
        <v>18</v>
      </c>
      <c r="D33" s="14">
        <f t="shared" si="0"/>
        <v>18</v>
      </c>
      <c r="E33" s="15">
        <f t="shared" si="1"/>
        <v>156870.04384482765</v>
      </c>
      <c r="F33" s="15">
        <f t="shared" si="2"/>
        <v>1901.4839557829046</v>
      </c>
      <c r="G33" s="15">
        <f t="shared" si="3"/>
        <v>3975.6436462105826</v>
      </c>
      <c r="H33" s="15">
        <f t="shared" si="4"/>
        <v>636.10298339369319</v>
      </c>
      <c r="I33" s="15">
        <f t="shared" si="5"/>
        <v>6513.2305853871803</v>
      </c>
    </row>
    <row r="34" spans="1:9" x14ac:dyDescent="0.25">
      <c r="A34">
        <v>19</v>
      </c>
      <c r="D34" s="14">
        <f t="shared" si="0"/>
        <v>19</v>
      </c>
      <c r="E34" s="15">
        <f t="shared" si="1"/>
        <v>154913.32856170411</v>
      </c>
      <c r="F34" s="15">
        <f t="shared" si="2"/>
        <v>1956.7152831235398</v>
      </c>
      <c r="G34" s="15">
        <f t="shared" si="3"/>
        <v>3928.0304329858968</v>
      </c>
      <c r="H34" s="15">
        <f t="shared" si="4"/>
        <v>628.48486927774354</v>
      </c>
      <c r="I34" s="15">
        <f t="shared" si="5"/>
        <v>6513.2305853871803</v>
      </c>
    </row>
    <row r="35" spans="1:9" x14ac:dyDescent="0.25">
      <c r="A35">
        <v>20</v>
      </c>
      <c r="D35" s="14">
        <f t="shared" si="0"/>
        <v>20</v>
      </c>
      <c r="E35" s="15">
        <f t="shared" si="1"/>
        <v>152899.77767816125</v>
      </c>
      <c r="F35" s="15">
        <f t="shared" si="2"/>
        <v>2013.5508835428582</v>
      </c>
      <c r="G35" s="15">
        <f t="shared" si="3"/>
        <v>3879.0342257278639</v>
      </c>
      <c r="H35" s="15">
        <f t="shared" si="4"/>
        <v>620.64547611645821</v>
      </c>
      <c r="I35" s="15">
        <f t="shared" si="5"/>
        <v>6513.2305853871803</v>
      </c>
    </row>
    <row r="36" spans="1:9" x14ac:dyDescent="0.25">
      <c r="A36">
        <v>21</v>
      </c>
      <c r="D36" s="14">
        <f t="shared" si="0"/>
        <v>21</v>
      </c>
      <c r="E36" s="15">
        <f t="shared" si="1"/>
        <v>150827.74032270903</v>
      </c>
      <c r="F36" s="15">
        <f t="shared" si="2"/>
        <v>2072.0373554522112</v>
      </c>
      <c r="G36" s="15">
        <f t="shared" si="3"/>
        <v>3828.6148533922146</v>
      </c>
      <c r="H36" s="15">
        <f t="shared" si="4"/>
        <v>612.57837654275431</v>
      </c>
      <c r="I36" s="15">
        <f t="shared" si="5"/>
        <v>6513.2305853871803</v>
      </c>
    </row>
    <row r="37" spans="1:9" x14ac:dyDescent="0.25">
      <c r="A37">
        <v>22</v>
      </c>
      <c r="D37" s="14">
        <f t="shared" si="0"/>
        <v>22</v>
      </c>
      <c r="E37" s="15">
        <f t="shared" si="1"/>
        <v>148695.51767192842</v>
      </c>
      <c r="F37" s="15">
        <f t="shared" si="2"/>
        <v>2132.2226507806117</v>
      </c>
      <c r="G37" s="15">
        <f t="shared" si="3"/>
        <v>3776.7309781091112</v>
      </c>
      <c r="H37" s="15">
        <f t="shared" si="4"/>
        <v>604.27695649745783</v>
      </c>
      <c r="I37" s="15">
        <f t="shared" si="5"/>
        <v>6513.2305853871803</v>
      </c>
    </row>
    <row r="38" spans="1:9" x14ac:dyDescent="0.25">
      <c r="A38">
        <v>23</v>
      </c>
      <c r="D38" s="14">
        <f t="shared" si="0"/>
        <v>23</v>
      </c>
      <c r="E38" s="15">
        <f t="shared" si="1"/>
        <v>146501.36155763883</v>
      </c>
      <c r="F38" s="15">
        <f t="shared" si="2"/>
        <v>2194.1561142895862</v>
      </c>
      <c r="G38" s="15">
        <f t="shared" si="3"/>
        <v>3723.3400612910295</v>
      </c>
      <c r="H38" s="15">
        <f t="shared" si="4"/>
        <v>595.73440980656471</v>
      </c>
      <c r="I38" s="15">
        <f t="shared" si="5"/>
        <v>6513.2305853871803</v>
      </c>
    </row>
    <row r="39" spans="1:9" x14ac:dyDescent="0.25">
      <c r="A39">
        <v>24</v>
      </c>
      <c r="D39" s="14">
        <f t="shared" si="0"/>
        <v>24</v>
      </c>
      <c r="E39" s="15">
        <f t="shared" si="1"/>
        <v>144243.47303360881</v>
      </c>
      <c r="F39" s="15">
        <f t="shared" si="2"/>
        <v>2257.8885240300042</v>
      </c>
      <c r="G39" s="15">
        <f t="shared" si="3"/>
        <v>3668.3983287561864</v>
      </c>
      <c r="H39" s="15">
        <f t="shared" si="4"/>
        <v>586.94373260098985</v>
      </c>
      <c r="I39" s="15">
        <f t="shared" si="5"/>
        <v>6513.2305853871803</v>
      </c>
    </row>
    <row r="40" spans="1:9" x14ac:dyDescent="0.25">
      <c r="A40">
        <v>25</v>
      </c>
      <c r="D40" s="14">
        <f t="shared" si="0"/>
        <v>25</v>
      </c>
      <c r="E40" s="15">
        <f t="shared" si="1"/>
        <v>141920.0009006348</v>
      </c>
      <c r="F40" s="15">
        <f t="shared" si="2"/>
        <v>2323.4721329740096</v>
      </c>
      <c r="G40" s="15">
        <f t="shared" si="3"/>
        <v>3611.8607348389401</v>
      </c>
      <c r="H40" s="15">
        <f t="shared" si="4"/>
        <v>577.89771757423046</v>
      </c>
      <c r="I40" s="15">
        <f t="shared" si="5"/>
        <v>6513.2305853871803</v>
      </c>
    </row>
    <row r="41" spans="1:9" x14ac:dyDescent="0.25">
      <c r="A41">
        <v>26</v>
      </c>
      <c r="D41" s="14">
        <f t="shared" si="0"/>
        <v>26</v>
      </c>
      <c r="E41" s="15">
        <f t="shared" si="1"/>
        <v>139529.04018877857</v>
      </c>
      <c r="F41" s="15">
        <f t="shared" si="2"/>
        <v>2390.9607118562317</v>
      </c>
      <c r="G41" s="15">
        <f t="shared" si="3"/>
        <v>3553.6809254577142</v>
      </c>
      <c r="H41" s="15">
        <f t="shared" si="4"/>
        <v>568.58894807323429</v>
      </c>
      <c r="I41" s="15">
        <f t="shared" si="5"/>
        <v>6513.2305853871803</v>
      </c>
    </row>
    <row r="42" spans="1:9" x14ac:dyDescent="0.25">
      <c r="A42">
        <v>27</v>
      </c>
      <c r="D42" s="14">
        <f t="shared" si="0"/>
        <v>27</v>
      </c>
      <c r="E42" s="15">
        <f t="shared" si="1"/>
        <v>137068.63059551921</v>
      </c>
      <c r="F42" s="15">
        <f t="shared" si="2"/>
        <v>2460.4095932593668</v>
      </c>
      <c r="G42" s="15">
        <f t="shared" si="3"/>
        <v>3493.811200110184</v>
      </c>
      <c r="H42" s="15">
        <f t="shared" si="4"/>
        <v>559.00979201762948</v>
      </c>
      <c r="I42" s="15">
        <f t="shared" si="5"/>
        <v>6513.2305853871803</v>
      </c>
    </row>
    <row r="43" spans="1:9" x14ac:dyDescent="0.25">
      <c r="A43">
        <v>28</v>
      </c>
      <c r="D43" s="14">
        <f t="shared" si="0"/>
        <v>28</v>
      </c>
      <c r="E43" s="15">
        <f t="shared" si="1"/>
        <v>134536.75487853889</v>
      </c>
      <c r="F43" s="15">
        <f t="shared" si="2"/>
        <v>2531.8757169802993</v>
      </c>
      <c r="G43" s="15">
        <f t="shared" si="3"/>
        <v>3432.2024727645526</v>
      </c>
      <c r="H43" s="15">
        <f t="shared" si="4"/>
        <v>549.15239564232843</v>
      </c>
      <c r="I43" s="15">
        <f t="shared" si="5"/>
        <v>6513.2305853871803</v>
      </c>
    </row>
    <row r="44" spans="1:9" x14ac:dyDescent="0.25">
      <c r="A44">
        <v>29</v>
      </c>
      <c r="D44" s="14">
        <f t="shared" si="0"/>
        <v>29</v>
      </c>
      <c r="E44" s="15">
        <f t="shared" si="1"/>
        <v>131931.33720182496</v>
      </c>
      <c r="F44" s="15">
        <f t="shared" si="2"/>
        <v>2605.4176767139388</v>
      </c>
      <c r="G44" s="15">
        <f t="shared" si="3"/>
        <v>3368.8042316148635</v>
      </c>
      <c r="H44" s="15">
        <f t="shared" si="4"/>
        <v>539.00867705837823</v>
      </c>
      <c r="I44" s="15">
        <f t="shared" si="5"/>
        <v>6513.2305853871803</v>
      </c>
    </row>
    <row r="45" spans="1:9" x14ac:dyDescent="0.25">
      <c r="A45">
        <v>30</v>
      </c>
      <c r="D45" s="14">
        <f t="shared" si="0"/>
        <v>30</v>
      </c>
      <c r="E45" s="15">
        <f t="shared" si="1"/>
        <v>129250.24143373191</v>
      </c>
      <c r="F45" s="15">
        <f t="shared" si="2"/>
        <v>2681.0957680930574</v>
      </c>
      <c r="G45" s="15">
        <f t="shared" si="3"/>
        <v>3303.5644976673475</v>
      </c>
      <c r="H45" s="15">
        <f t="shared" si="4"/>
        <v>528.57031962677559</v>
      </c>
      <c r="I45" s="15">
        <f t="shared" si="5"/>
        <v>6513.2305853871803</v>
      </c>
    </row>
    <row r="46" spans="1:9" x14ac:dyDescent="0.25">
      <c r="A46">
        <v>31</v>
      </c>
      <c r="D46" s="14">
        <f t="shared" si="0"/>
        <v>31</v>
      </c>
      <c r="E46" s="15">
        <f t="shared" si="1"/>
        <v>126491.26939560838</v>
      </c>
      <c r="F46" s="15">
        <f t="shared" si="2"/>
        <v>2758.9720381235202</v>
      </c>
      <c r="G46" s="15">
        <f t="shared" si="3"/>
        <v>3236.4297821238451</v>
      </c>
      <c r="H46" s="15">
        <f t="shared" si="4"/>
        <v>517.82876513981523</v>
      </c>
      <c r="I46" s="15">
        <f t="shared" si="5"/>
        <v>6513.2305853871803</v>
      </c>
    </row>
    <row r="47" spans="1:9" x14ac:dyDescent="0.25">
      <c r="A47">
        <v>32</v>
      </c>
      <c r="D47" s="14">
        <f t="shared" si="0"/>
        <v>32</v>
      </c>
      <c r="E47" s="15">
        <f t="shared" si="1"/>
        <v>123652.15905955296</v>
      </c>
      <c r="F47" s="15">
        <f t="shared" si="2"/>
        <v>2839.1103360554216</v>
      </c>
      <c r="G47" s="15">
        <f t="shared" si="3"/>
        <v>3167.3450425273782</v>
      </c>
      <c r="H47" s="15">
        <f t="shared" si="4"/>
        <v>506.7752068043805</v>
      </c>
      <c r="I47" s="15">
        <f t="shared" si="5"/>
        <v>6513.2305853871803</v>
      </c>
    </row>
    <row r="48" spans="1:9" x14ac:dyDescent="0.25">
      <c r="A48">
        <v>33</v>
      </c>
      <c r="D48" s="14">
        <f t="shared" si="0"/>
        <v>33</v>
      </c>
      <c r="E48" s="15">
        <f t="shared" si="1"/>
        <v>120730.5826938211</v>
      </c>
      <c r="F48" s="15">
        <f t="shared" si="2"/>
        <v>2921.576365731858</v>
      </c>
      <c r="G48" s="15">
        <f t="shared" si="3"/>
        <v>3096.2536376338985</v>
      </c>
      <c r="H48" s="15">
        <f t="shared" si="4"/>
        <v>495.40058202142376</v>
      </c>
      <c r="I48" s="15">
        <f t="shared" si="5"/>
        <v>6513.2305853871803</v>
      </c>
    </row>
    <row r="49" spans="1:9" x14ac:dyDescent="0.25">
      <c r="A49">
        <v>34</v>
      </c>
      <c r="D49" s="14">
        <f t="shared" si="0"/>
        <v>34</v>
      </c>
      <c r="E49" s="15">
        <f t="shared" si="1"/>
        <v>117724.14495436286</v>
      </c>
      <c r="F49" s="15">
        <f t="shared" si="2"/>
        <v>3006.4377394582348</v>
      </c>
      <c r="G49" s="15">
        <f t="shared" si="3"/>
        <v>3023.0972809732289</v>
      </c>
      <c r="H49" s="15">
        <f t="shared" si="4"/>
        <v>483.69556495571663</v>
      </c>
      <c r="I49" s="15">
        <f t="shared" si="5"/>
        <v>6513.2305853871803</v>
      </c>
    </row>
    <row r="50" spans="1:9" x14ac:dyDescent="0.25">
      <c r="A50">
        <v>35</v>
      </c>
      <c r="D50" s="14">
        <f t="shared" si="0"/>
        <v>35</v>
      </c>
      <c r="E50" s="15">
        <f t="shared" si="1"/>
        <v>114630.38092092656</v>
      </c>
      <c r="F50" s="15">
        <f t="shared" si="2"/>
        <v>3093.7640334362932</v>
      </c>
      <c r="G50" s="15">
        <f t="shared" si="3"/>
        <v>2947.8159930611096</v>
      </c>
      <c r="H50" s="15">
        <f t="shared" si="4"/>
        <v>471.65055888977753</v>
      </c>
      <c r="I50" s="15">
        <f t="shared" si="5"/>
        <v>6513.2305853871803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111446.75407611826</v>
      </c>
      <c r="F51" s="15">
        <f t="shared" si="2"/>
        <v>3183.6268448082947</v>
      </c>
      <c r="G51" s="15">
        <f t="shared" si="3"/>
        <v>2870.3480522231771</v>
      </c>
      <c r="H51" s="15">
        <f t="shared" si="4"/>
        <v>459.25568835570834</v>
      </c>
      <c r="I51" s="15">
        <f t="shared" si="5"/>
        <v>6513.2305853871803</v>
      </c>
    </row>
    <row r="52" spans="1:9" x14ac:dyDescent="0.25">
      <c r="A52">
        <v>37</v>
      </c>
      <c r="D52" s="14">
        <f t="shared" si="0"/>
        <v>37</v>
      </c>
      <c r="E52" s="15">
        <f t="shared" si="1"/>
        <v>108170.65422576012</v>
      </c>
      <c r="F52" s="15">
        <f t="shared" si="2"/>
        <v>3276.099850358135</v>
      </c>
      <c r="G52" s="15">
        <f t="shared" si="3"/>
        <v>2790.6299439905565</v>
      </c>
      <c r="H52" s="15">
        <f t="shared" si="4"/>
        <v>446.50079103848907</v>
      </c>
      <c r="I52" s="15">
        <f t="shared" si="5"/>
        <v>6513.2305853871803</v>
      </c>
    </row>
    <row r="53" spans="1:9" x14ac:dyDescent="0.25">
      <c r="A53">
        <v>38</v>
      </c>
      <c r="D53" s="14">
        <f t="shared" si="0"/>
        <v>38</v>
      </c>
      <c r="E53" s="15">
        <f t="shared" si="1"/>
        <v>104799.39535884261</v>
      </c>
      <c r="F53" s="15">
        <f t="shared" si="2"/>
        <v>3371.2588669175138</v>
      </c>
      <c r="G53" s="15">
        <f t="shared" si="3"/>
        <v>2708.5963090255746</v>
      </c>
      <c r="H53" s="15">
        <f t="shared" si="4"/>
        <v>433.37540944409193</v>
      </c>
      <c r="I53" s="15">
        <f t="shared" si="5"/>
        <v>6513.2305853871803</v>
      </c>
    </row>
    <row r="54" spans="1:9" x14ac:dyDescent="0.25">
      <c r="A54">
        <v>39</v>
      </c>
      <c r="D54" s="14">
        <f t="shared" si="0"/>
        <v>39</v>
      </c>
      <c r="E54" s="15">
        <f t="shared" si="1"/>
        <v>101330.21344531591</v>
      </c>
      <c r="F54" s="15">
        <f t="shared" si="2"/>
        <v>3469.1819135266965</v>
      </c>
      <c r="G54" s="15">
        <f t="shared" si="3"/>
        <v>2624.1798895348998</v>
      </c>
      <c r="H54" s="15">
        <f t="shared" si="4"/>
        <v>419.86878232558399</v>
      </c>
      <c r="I54" s="15">
        <f t="shared" si="5"/>
        <v>6513.2305853871803</v>
      </c>
    </row>
    <row r="55" spans="1:9" x14ac:dyDescent="0.25">
      <c r="A55">
        <v>40</v>
      </c>
      <c r="D55" s="14">
        <f t="shared" si="0"/>
        <v>40</v>
      </c>
      <c r="E55" s="15">
        <f t="shared" si="1"/>
        <v>97760.264169915099</v>
      </c>
      <c r="F55" s="15">
        <f t="shared" si="2"/>
        <v>3569.9492754008156</v>
      </c>
      <c r="G55" s="15">
        <f t="shared" si="3"/>
        <v>2537.3114741261766</v>
      </c>
      <c r="H55" s="15">
        <f t="shared" si="4"/>
        <v>405.96983586018825</v>
      </c>
      <c r="I55" s="15">
        <f t="shared" si="5"/>
        <v>6513.2305853871803</v>
      </c>
    </row>
    <row r="56" spans="1:9" x14ac:dyDescent="0.25">
      <c r="A56">
        <v>41</v>
      </c>
      <c r="D56" s="14">
        <f t="shared" si="0"/>
        <v>41</v>
      </c>
      <c r="E56" s="15">
        <f t="shared" si="1"/>
        <v>94086.620600160924</v>
      </c>
      <c r="F56" s="15">
        <f t="shared" si="2"/>
        <v>3673.6435697541679</v>
      </c>
      <c r="G56" s="15">
        <f t="shared" si="3"/>
        <v>2447.9198410629419</v>
      </c>
      <c r="H56" s="15">
        <f t="shared" si="4"/>
        <v>391.6671745700707</v>
      </c>
      <c r="I56" s="15">
        <f t="shared" si="5"/>
        <v>6513.2305853871803</v>
      </c>
    </row>
    <row r="57" spans="1:9" x14ac:dyDescent="0.25">
      <c r="A57">
        <v>42</v>
      </c>
      <c r="D57" s="14">
        <f t="shared" si="0"/>
        <v>42</v>
      </c>
      <c r="E57" s="15">
        <f t="shared" si="1"/>
        <v>90306.270786624445</v>
      </c>
      <c r="F57" s="15">
        <f t="shared" si="2"/>
        <v>3780.3498135364744</v>
      </c>
      <c r="G57" s="15">
        <f t="shared" si="3"/>
        <v>2355.9316998712984</v>
      </c>
      <c r="H57" s="15">
        <f t="shared" si="4"/>
        <v>376.94907197940773</v>
      </c>
      <c r="I57" s="15">
        <f t="shared" si="5"/>
        <v>6513.2305853871803</v>
      </c>
    </row>
    <row r="58" spans="1:9" x14ac:dyDescent="0.25">
      <c r="A58">
        <v>43</v>
      </c>
      <c r="D58" s="14">
        <f t="shared" si="0"/>
        <v>43</v>
      </c>
      <c r="E58" s="15">
        <f t="shared" si="1"/>
        <v>86416.115293487805</v>
      </c>
      <c r="F58" s="15">
        <f t="shared" si="2"/>
        <v>3890.1554931366359</v>
      </c>
      <c r="G58" s="15">
        <f t="shared" si="3"/>
        <v>2261.2716312504695</v>
      </c>
      <c r="H58" s="15">
        <f t="shared" si="4"/>
        <v>361.80346100007512</v>
      </c>
      <c r="I58" s="15">
        <f t="shared" si="5"/>
        <v>6513.2305853871803</v>
      </c>
    </row>
    <row r="59" spans="1:9" x14ac:dyDescent="0.25">
      <c r="A59">
        <v>44</v>
      </c>
      <c r="D59" s="14">
        <f t="shared" si="0"/>
        <v>44</v>
      </c>
      <c r="E59" s="15">
        <f t="shared" si="1"/>
        <v>82412.964657376666</v>
      </c>
      <c r="F59" s="15">
        <f t="shared" si="2"/>
        <v>4003.1506361111342</v>
      </c>
      <c r="G59" s="15">
        <f t="shared" si="3"/>
        <v>2163.862025237971</v>
      </c>
      <c r="H59" s="15">
        <f t="shared" si="4"/>
        <v>346.21792403807535</v>
      </c>
      <c r="I59" s="15">
        <f t="shared" si="5"/>
        <v>6513.2305853871803</v>
      </c>
    </row>
    <row r="60" spans="1:9" x14ac:dyDescent="0.25">
      <c r="A60">
        <v>45</v>
      </c>
      <c r="D60" s="14">
        <f t="shared" si="0"/>
        <v>45</v>
      </c>
      <c r="E60" s="15">
        <f t="shared" si="1"/>
        <v>78293.536772380787</v>
      </c>
      <c r="F60" s="15">
        <f t="shared" si="2"/>
        <v>4119.4278849958846</v>
      </c>
      <c r="G60" s="15">
        <f t="shared" si="3"/>
        <v>2063.6230175787027</v>
      </c>
      <c r="H60" s="15">
        <f t="shared" si="4"/>
        <v>330.17968281259243</v>
      </c>
      <c r="I60" s="15">
        <f t="shared" si="5"/>
        <v>6513.2305853871803</v>
      </c>
    </row>
    <row r="61" spans="1:9" x14ac:dyDescent="0.25">
      <c r="A61">
        <v>46</v>
      </c>
      <c r="D61" s="14">
        <f t="shared" si="0"/>
        <v>46</v>
      </c>
      <c r="E61" s="15">
        <f t="shared" si="1"/>
        <v>74054.454199118714</v>
      </c>
      <c r="F61" s="15">
        <f t="shared" si="2"/>
        <v>4239.0825732620679</v>
      </c>
      <c r="G61" s="15">
        <f t="shared" si="3"/>
        <v>1960.4724242457867</v>
      </c>
      <c r="H61" s="15">
        <f t="shared" si="4"/>
        <v>313.67558787932586</v>
      </c>
      <c r="I61" s="15">
        <f t="shared" si="5"/>
        <v>6513.2305853871803</v>
      </c>
    </row>
    <row r="62" spans="1:9" x14ac:dyDescent="0.25">
      <c r="A62">
        <v>47</v>
      </c>
      <c r="D62" s="14">
        <f t="shared" si="0"/>
        <v>47</v>
      </c>
      <c r="E62" s="15">
        <f t="shared" si="1"/>
        <v>69692.241395640522</v>
      </c>
      <c r="F62" s="15">
        <f t="shared" si="2"/>
        <v>4362.2128034781963</v>
      </c>
      <c r="G62" s="15">
        <f t="shared" si="3"/>
        <v>1854.3256740594693</v>
      </c>
      <c r="H62" s="15">
        <f t="shared" si="4"/>
        <v>296.69210784951508</v>
      </c>
      <c r="I62" s="15">
        <f t="shared" si="5"/>
        <v>6513.2305853871803</v>
      </c>
    </row>
    <row r="63" spans="1:9" x14ac:dyDescent="0.25">
      <c r="A63">
        <v>48</v>
      </c>
      <c r="D63" s="14">
        <f t="shared" si="0"/>
        <v>48</v>
      </c>
      <c r="E63" s="15">
        <f t="shared" si="1"/>
        <v>65203.321867898005</v>
      </c>
      <c r="F63" s="15">
        <f t="shared" si="2"/>
        <v>4488.9195277425188</v>
      </c>
      <c r="G63" s="15">
        <f t="shared" si="3"/>
        <v>1745.0957393488466</v>
      </c>
      <c r="H63" s="15">
        <f t="shared" si="4"/>
        <v>279.21531829581545</v>
      </c>
      <c r="I63" s="15">
        <f t="shared" si="5"/>
        <v>6513.2305853871803</v>
      </c>
    </row>
    <row r="64" spans="1:9" x14ac:dyDescent="0.25">
      <c r="A64">
        <v>49</v>
      </c>
      <c r="D64" s="14">
        <f t="shared" si="0"/>
        <v>49</v>
      </c>
      <c r="E64" s="15">
        <f t="shared" si="1"/>
        <v>60584.015237446307</v>
      </c>
      <c r="F64" s="15">
        <f t="shared" si="2"/>
        <v>4619.3066304516969</v>
      </c>
      <c r="G64" s="15">
        <f t="shared" si="3"/>
        <v>1632.6930645995549</v>
      </c>
      <c r="H64" s="15">
        <f t="shared" si="4"/>
        <v>261.23089033592879</v>
      </c>
      <c r="I64" s="15">
        <f t="shared" si="5"/>
        <v>6513.2305853871803</v>
      </c>
    </row>
    <row r="65" spans="1:9" x14ac:dyDescent="0.25">
      <c r="A65">
        <v>50</v>
      </c>
      <c r="D65" s="14">
        <f t="shared" si="0"/>
        <v>50</v>
      </c>
      <c r="E65" s="15">
        <f t="shared" si="1"/>
        <v>55830.534223972689</v>
      </c>
      <c r="F65" s="15">
        <f t="shared" si="2"/>
        <v>4753.4810134736153</v>
      </c>
      <c r="G65" s="15">
        <f t="shared" si="3"/>
        <v>1517.0254930289354</v>
      </c>
      <c r="H65" s="15">
        <f t="shared" si="4"/>
        <v>242.72407888462968</v>
      </c>
      <c r="I65" s="15">
        <f t="shared" si="5"/>
        <v>6513.2305853871803</v>
      </c>
    </row>
    <row r="66" spans="1:9" x14ac:dyDescent="0.25">
      <c r="A66">
        <v>51</v>
      </c>
      <c r="D66" s="14">
        <f t="shared" si="0"/>
        <v>51</v>
      </c>
      <c r="E66" s="15">
        <f t="shared" si="1"/>
        <v>50938.981540178531</v>
      </c>
      <c r="F66" s="15">
        <f t="shared" si="2"/>
        <v>4891.5526837941579</v>
      </c>
      <c r="G66" s="15">
        <f t="shared" si="3"/>
        <v>1397.9981910284671</v>
      </c>
      <c r="H66" s="15">
        <f t="shared" si="4"/>
        <v>223.67971056455474</v>
      </c>
      <c r="I66" s="15">
        <f t="shared" si="5"/>
        <v>6513.2305853871803</v>
      </c>
    </row>
    <row r="67" spans="1:9" x14ac:dyDescent="0.25">
      <c r="A67">
        <v>52</v>
      </c>
      <c r="D67" s="14">
        <f t="shared" si="0"/>
        <v>52</v>
      </c>
      <c r="E67" s="15">
        <f t="shared" si="1"/>
        <v>45905.346696468718</v>
      </c>
      <c r="F67" s="15">
        <f t="shared" si="2"/>
        <v>5033.634843709815</v>
      </c>
      <c r="G67" s="15">
        <f t="shared" si="3"/>
        <v>1275.5135704115216</v>
      </c>
      <c r="H67" s="15">
        <f t="shared" si="4"/>
        <v>204.08217126584347</v>
      </c>
      <c r="I67" s="15">
        <f t="shared" si="5"/>
        <v>6513.2305853871803</v>
      </c>
    </row>
    <row r="68" spans="1:9" x14ac:dyDescent="0.25">
      <c r="A68">
        <v>53</v>
      </c>
      <c r="D68" s="14">
        <f t="shared" si="0"/>
        <v>53</v>
      </c>
      <c r="E68" s="15">
        <f t="shared" si="1"/>
        <v>40725.50271282866</v>
      </c>
      <c r="F68" s="15">
        <f t="shared" si="2"/>
        <v>5179.8439836400548</v>
      </c>
      <c r="G68" s="15">
        <f t="shared" si="3"/>
        <v>1149.4712084026946</v>
      </c>
      <c r="H68" s="15">
        <f t="shared" si="4"/>
        <v>183.91539334443115</v>
      </c>
      <c r="I68" s="15">
        <f t="shared" si="5"/>
        <v>6513.2305853871803</v>
      </c>
    </row>
    <row r="69" spans="1:9" x14ac:dyDescent="0.25">
      <c r="A69">
        <v>54</v>
      </c>
      <c r="D69" s="14">
        <f t="shared" si="0"/>
        <v>54</v>
      </c>
      <c r="E69" s="15">
        <f t="shared" si="1"/>
        <v>35395.202735193088</v>
      </c>
      <c r="F69" s="15">
        <f t="shared" si="2"/>
        <v>5330.2999776355737</v>
      </c>
      <c r="G69" s="15">
        <f t="shared" si="3"/>
        <v>1019.7677653031093</v>
      </c>
      <c r="H69" s="15">
        <f t="shared" si="4"/>
        <v>163.16284244849749</v>
      </c>
      <c r="I69" s="15">
        <f t="shared" si="5"/>
        <v>6513.2305853871803</v>
      </c>
    </row>
    <row r="70" spans="1:9" x14ac:dyDescent="0.25">
      <c r="A70">
        <v>55</v>
      </c>
      <c r="D70" s="14">
        <f t="shared" si="0"/>
        <v>55</v>
      </c>
      <c r="E70" s="15">
        <f t="shared" si="1"/>
        <v>29910.076553532374</v>
      </c>
      <c r="F70" s="15">
        <f t="shared" si="2"/>
        <v>5485.1261816607139</v>
      </c>
      <c r="G70" s="15">
        <f t="shared" si="3"/>
        <v>886.29689976419513</v>
      </c>
      <c r="H70" s="15">
        <f t="shared" si="4"/>
        <v>141.80750396227123</v>
      </c>
      <c r="I70" s="15">
        <f t="shared" si="5"/>
        <v>6513.2305853871803</v>
      </c>
    </row>
    <row r="71" spans="1:9" x14ac:dyDescent="0.25">
      <c r="A71">
        <v>56</v>
      </c>
      <c r="D71" s="14">
        <f t="shared" si="0"/>
        <v>56</v>
      </c>
      <c r="E71" s="15">
        <f t="shared" si="1"/>
        <v>24265.627018801737</v>
      </c>
      <c r="F71" s="15">
        <f t="shared" si="2"/>
        <v>5644.4495347306383</v>
      </c>
      <c r="G71" s="15">
        <f t="shared" si="3"/>
        <v>748.94918160046723</v>
      </c>
      <c r="H71" s="15">
        <f t="shared" si="4"/>
        <v>119.83186905607477</v>
      </c>
      <c r="I71" s="15">
        <f t="shared" si="5"/>
        <v>6513.2305853871803</v>
      </c>
    </row>
    <row r="72" spans="1:9" x14ac:dyDescent="0.25">
      <c r="A72">
        <v>57</v>
      </c>
      <c r="D72" s="14">
        <f t="shared" si="0"/>
        <v>57</v>
      </c>
      <c r="E72" s="15">
        <f t="shared" si="1"/>
        <v>18457.226355815561</v>
      </c>
      <c r="F72" s="15">
        <f t="shared" si="2"/>
        <v>5808.4006629861751</v>
      </c>
      <c r="G72" s="15">
        <f t="shared" si="3"/>
        <v>607.61200206983199</v>
      </c>
      <c r="H72" s="15">
        <f t="shared" si="4"/>
        <v>97.217920331173119</v>
      </c>
      <c r="I72" s="15">
        <f t="shared" si="5"/>
        <v>6513.2305853871803</v>
      </c>
    </row>
    <row r="73" spans="1:9" x14ac:dyDescent="0.25">
      <c r="A73">
        <v>58</v>
      </c>
      <c r="D73" s="14">
        <f t="shared" si="0"/>
        <v>58</v>
      </c>
      <c r="E73" s="15">
        <f t="shared" si="1"/>
        <v>12480.112369023889</v>
      </c>
      <c r="F73" s="15">
        <f t="shared" si="2"/>
        <v>5977.1139867916718</v>
      </c>
      <c r="G73" s="15">
        <f t="shared" si="3"/>
        <v>462.16948154785263</v>
      </c>
      <c r="H73" s="15">
        <f t="shared" si="4"/>
        <v>73.94711704765642</v>
      </c>
      <c r="I73" s="15">
        <f t="shared" si="5"/>
        <v>6513.2305853871803</v>
      </c>
    </row>
    <row r="74" spans="1:9" x14ac:dyDescent="0.25">
      <c r="A74">
        <v>59</v>
      </c>
      <c r="D74" s="14">
        <f t="shared" si="0"/>
        <v>59</v>
      </c>
      <c r="E74" s="15">
        <f t="shared" si="1"/>
        <v>6329.3845380802377</v>
      </c>
      <c r="F74" s="15">
        <f t="shared" si="2"/>
        <v>6150.7278309436515</v>
      </c>
      <c r="G74" s="15">
        <f t="shared" si="3"/>
        <v>312.50237452028307</v>
      </c>
      <c r="H74" s="15">
        <f t="shared" si="4"/>
        <v>50.000379923245291</v>
      </c>
      <c r="I74" s="15">
        <f t="shared" si="5"/>
        <v>6513.2305853871803</v>
      </c>
    </row>
    <row r="75" spans="1:9" x14ac:dyDescent="0.25">
      <c r="A75">
        <v>60</v>
      </c>
      <c r="D75" s="14">
        <f t="shared" si="0"/>
        <v>60</v>
      </c>
      <c r="E75" s="15">
        <f t="shared" si="1"/>
        <v>-4.1382008930668235E-10</v>
      </c>
      <c r="F75" s="15">
        <f t="shared" si="2"/>
        <v>6329.3845380806515</v>
      </c>
      <c r="G75" s="15">
        <f t="shared" si="3"/>
        <v>158.4879718159734</v>
      </c>
      <c r="H75" s="15">
        <f t="shared" si="4"/>
        <v>25.358075490555745</v>
      </c>
      <c r="I75" s="15">
        <f t="shared" si="5"/>
        <v>6513.2305853871803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>
      <formula1>"JUBILADO, PENSIONADO LEY"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2.7513202087384211E-2</v>
      </c>
    </row>
    <row r="3" spans="1:14 16383:16384" x14ac:dyDescent="0.25">
      <c r="XFC3" s="24">
        <v>36</v>
      </c>
      <c r="XFD3" s="23">
        <v>2.7513212689282352E-2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2.7513206199660422E-2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2.7513210765333626E-2</v>
      </c>
    </row>
    <row r="6" spans="1:14 16383:16384" x14ac:dyDescent="0.25">
      <c r="C6" s="26" t="s">
        <v>19</v>
      </c>
      <c r="D6" s="26"/>
      <c r="E6" s="22">
        <v>300000</v>
      </c>
      <c r="F6" s="1"/>
      <c r="G6" s="1"/>
      <c r="H6" s="27" t="s">
        <v>18</v>
      </c>
      <c r="I6" s="27"/>
      <c r="J6" s="9">
        <f>J7/1.16</f>
        <v>2.3718278142505288E-2</v>
      </c>
      <c r="XFC6" s="24">
        <v>54</v>
      </c>
      <c r="XFD6" s="23">
        <v>2.7513193273287918E-2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2.7513202645306132E-2</v>
      </c>
      <c r="XFC7" s="24">
        <v>60</v>
      </c>
      <c r="XFD7" s="23">
        <v>2.7513202645306132E-2</v>
      </c>
    </row>
    <row r="8" spans="1:14 16383:16384" x14ac:dyDescent="0.25">
      <c r="C8" s="26" t="s">
        <v>12</v>
      </c>
      <c r="D8" s="26"/>
      <c r="E8" s="3">
        <f>-PMT(J7,E7,E6,0,0)</f>
        <v>10269.000000000175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616140.00000001048</v>
      </c>
      <c r="F9" s="1"/>
      <c r="G9" s="1"/>
      <c r="H9" s="29" t="s">
        <v>20</v>
      </c>
      <c r="I9" s="29"/>
      <c r="J9" s="11">
        <f>+((G13+H13)/F13)/E7</f>
        <v>1.7563333333333923E-2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299999.99999999988</v>
      </c>
      <c r="G13" s="6">
        <f>SUM(G15:G175)</f>
        <v>272534.48275862972</v>
      </c>
      <c r="H13" s="6">
        <f>SUM(H15:H175)</f>
        <v>43605.517241380745</v>
      </c>
      <c r="I13" s="6">
        <f>SUM(I15:I175)</f>
        <v>616140.00000001094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300000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297984.96079359169</v>
      </c>
      <c r="F16" s="15">
        <f>IF(D16&lt;=$E$7,IF(D16=0,0,I16-SUM(G16:H16)),"")</f>
        <v>2015.0392064083353</v>
      </c>
      <c r="G16" s="15">
        <f>IF(D16&lt;=$E$7,IFERROR(E15*$J$6,""),"")</f>
        <v>7115.4834427515862</v>
      </c>
      <c r="H16" s="15">
        <f>IFERROR(G16*16%,"")</f>
        <v>1138.4773508402538</v>
      </c>
      <c r="I16" s="15">
        <f>IF(D16&lt;=$E$7,$E$8,"")</f>
        <v>10269.000000000175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295914.48140515923</v>
      </c>
      <c r="F17" s="15">
        <f t="shared" ref="F17:F75" si="2">IF(D17&lt;=$E$7,IF(D17=0,0,I17-SUM(G17:H17)),"")</f>
        <v>2070.4793884324827</v>
      </c>
      <c r="G17" s="15">
        <f t="shared" ref="G17:G75" si="3">IF(D17&lt;=$E$7,IFERROR(E16*$J$6,""),"")</f>
        <v>7067.6901823859407</v>
      </c>
      <c r="H17" s="15">
        <f t="shared" ref="H17:H75" si="4">IFERROR(G17*16%,"")</f>
        <v>1130.8304291817506</v>
      </c>
      <c r="I17" s="15">
        <f t="shared" ref="I17:I75" si="5">IF(D17&lt;=$E$7,$E$8,"")</f>
        <v>10269.000000000175</v>
      </c>
    </row>
    <row r="18" spans="1:9" x14ac:dyDescent="0.25">
      <c r="A18">
        <v>3</v>
      </c>
      <c r="D18" s="14">
        <f t="shared" si="0"/>
        <v>3</v>
      </c>
      <c r="E18" s="15">
        <f t="shared" si="1"/>
        <v>293787.03649773984</v>
      </c>
      <c r="F18" s="15">
        <f t="shared" si="2"/>
        <v>2127.4449074193553</v>
      </c>
      <c r="G18" s="15">
        <f t="shared" si="3"/>
        <v>7018.5819763627751</v>
      </c>
      <c r="H18" s="15">
        <f t="shared" si="4"/>
        <v>1122.973116218044</v>
      </c>
      <c r="I18" s="15">
        <f t="shared" si="5"/>
        <v>10269.000000000175</v>
      </c>
    </row>
    <row r="19" spans="1:9" x14ac:dyDescent="0.25">
      <c r="A19">
        <v>4</v>
      </c>
      <c r="D19" s="14">
        <f t="shared" si="0"/>
        <v>4</v>
      </c>
      <c r="E19" s="15">
        <f t="shared" si="1"/>
        <v>291601.05876746593</v>
      </c>
      <c r="F19" s="15">
        <f t="shared" si="2"/>
        <v>2185.9777302739085</v>
      </c>
      <c r="G19" s="15">
        <f t="shared" si="3"/>
        <v>6968.1226463157464</v>
      </c>
      <c r="H19" s="15">
        <f t="shared" si="4"/>
        <v>1114.8996234105196</v>
      </c>
      <c r="I19" s="15">
        <f t="shared" si="5"/>
        <v>10269.000000000175</v>
      </c>
    </row>
    <row r="20" spans="1:9" x14ac:dyDescent="0.25">
      <c r="A20">
        <v>5</v>
      </c>
      <c r="D20" s="14">
        <f t="shared" si="0"/>
        <v>5</v>
      </c>
      <c r="E20" s="15">
        <f t="shared" si="1"/>
        <v>289354.93778892088</v>
      </c>
      <c r="F20" s="15">
        <f t="shared" si="2"/>
        <v>2246.1209785450619</v>
      </c>
      <c r="G20" s="15">
        <f t="shared" si="3"/>
        <v>6916.2750184957868</v>
      </c>
      <c r="H20" s="15">
        <f t="shared" si="4"/>
        <v>1106.604002959326</v>
      </c>
      <c r="I20" s="15">
        <f t="shared" si="5"/>
        <v>10269.000000000175</v>
      </c>
    </row>
    <row r="21" spans="1:9" x14ac:dyDescent="0.25">
      <c r="A21">
        <v>6</v>
      </c>
      <c r="D21" s="14">
        <f t="shared" si="0"/>
        <v>6</v>
      </c>
      <c r="E21" s="15">
        <f t="shared" si="1"/>
        <v>287047.01882872725</v>
      </c>
      <c r="F21" s="15">
        <f t="shared" si="2"/>
        <v>2307.918960193645</v>
      </c>
      <c r="G21" s="15">
        <f t="shared" si="3"/>
        <v>6863.0008963849396</v>
      </c>
      <c r="H21" s="15">
        <f t="shared" si="4"/>
        <v>1098.0801434215903</v>
      </c>
      <c r="I21" s="15">
        <f t="shared" si="5"/>
        <v>10269.000000000175</v>
      </c>
    </row>
    <row r="22" spans="1:9" x14ac:dyDescent="0.25">
      <c r="A22">
        <v>7</v>
      </c>
      <c r="D22" s="14">
        <f t="shared" si="0"/>
        <v>7</v>
      </c>
      <c r="E22" s="15">
        <f t="shared" si="1"/>
        <v>284675.60162649286</v>
      </c>
      <c r="F22" s="15">
        <f t="shared" si="2"/>
        <v>2371.4172022343973</v>
      </c>
      <c r="G22" s="15">
        <f t="shared" si="3"/>
        <v>6808.2610325567048</v>
      </c>
      <c r="H22" s="15">
        <f t="shared" si="4"/>
        <v>1089.3217652090727</v>
      </c>
      <c r="I22" s="15">
        <f t="shared" si="5"/>
        <v>10269.000000000175</v>
      </c>
    </row>
    <row r="23" spans="1:9" x14ac:dyDescent="0.25">
      <c r="A23">
        <v>8</v>
      </c>
      <c r="D23" s="14">
        <f t="shared" si="0"/>
        <v>8</v>
      </c>
      <c r="E23" s="15">
        <f t="shared" si="1"/>
        <v>282238.93914221681</v>
      </c>
      <c r="F23" s="15">
        <f t="shared" si="2"/>
        <v>2436.6624842760357</v>
      </c>
      <c r="G23" s="15">
        <f t="shared" si="3"/>
        <v>6752.0150997621886</v>
      </c>
      <c r="H23" s="15">
        <f t="shared" si="4"/>
        <v>1080.3224159619501</v>
      </c>
      <c r="I23" s="15">
        <f t="shared" si="5"/>
        <v>10269.000000000175</v>
      </c>
    </row>
    <row r="24" spans="1:9" x14ac:dyDescent="0.25">
      <c r="A24">
        <v>9</v>
      </c>
      <c r="D24" s="14">
        <f t="shared" si="0"/>
        <v>9</v>
      </c>
      <c r="E24" s="15">
        <f t="shared" si="1"/>
        <v>279735.2362692327</v>
      </c>
      <c r="F24" s="15">
        <f t="shared" si="2"/>
        <v>2503.7028729841377</v>
      </c>
      <c r="G24" s="15">
        <f t="shared" si="3"/>
        <v>6694.2216612207212</v>
      </c>
      <c r="H24" s="15">
        <f t="shared" si="4"/>
        <v>1071.0754657953155</v>
      </c>
      <c r="I24" s="15">
        <f t="shared" si="5"/>
        <v>10269.000000000175</v>
      </c>
    </row>
    <row r="25" spans="1:9" x14ac:dyDescent="0.25">
      <c r="A25">
        <v>10</v>
      </c>
      <c r="D25" s="14">
        <f t="shared" si="0"/>
        <v>10</v>
      </c>
      <c r="E25" s="15">
        <f t="shared" si="1"/>
        <v>277162.6485117405</v>
      </c>
      <c r="F25" s="15">
        <f t="shared" si="2"/>
        <v>2572.5877574921851</v>
      </c>
      <c r="G25" s="15">
        <f t="shared" si="3"/>
        <v>6634.8381400930948</v>
      </c>
      <c r="H25" s="15">
        <f t="shared" si="4"/>
        <v>1061.5741024148952</v>
      </c>
      <c r="I25" s="15">
        <f t="shared" si="5"/>
        <v>10269.000000000175</v>
      </c>
    </row>
    <row r="26" spans="1:9" x14ac:dyDescent="0.25">
      <c r="A26">
        <v>11</v>
      </c>
      <c r="D26" s="14">
        <f t="shared" si="0"/>
        <v>11</v>
      </c>
      <c r="E26" s="15">
        <f t="shared" si="1"/>
        <v>274519.28062595357</v>
      </c>
      <c r="F26" s="15">
        <f t="shared" si="2"/>
        <v>2643.3678857869018</v>
      </c>
      <c r="G26" s="15">
        <f t="shared" si="3"/>
        <v>6573.8207881148901</v>
      </c>
      <c r="H26" s="15">
        <f t="shared" si="4"/>
        <v>1051.8113260983823</v>
      </c>
      <c r="I26" s="15">
        <f t="shared" si="5"/>
        <v>10269.000000000175</v>
      </c>
    </row>
    <row r="27" spans="1:9" x14ac:dyDescent="0.25">
      <c r="A27">
        <v>12</v>
      </c>
      <c r="D27" s="14">
        <f t="shared" si="0"/>
        <v>12</v>
      </c>
      <c r="E27" s="15">
        <f t="shared" si="1"/>
        <v>271803.18522385892</v>
      </c>
      <c r="F27" s="15">
        <f t="shared" si="2"/>
        <v>2716.0954020946519</v>
      </c>
      <c r="G27" s="15">
        <f t="shared" si="3"/>
        <v>6511.12465336683</v>
      </c>
      <c r="H27" s="15">
        <f t="shared" si="4"/>
        <v>1041.7799445386929</v>
      </c>
      <c r="I27" s="15">
        <f t="shared" si="5"/>
        <v>10269.000000000175</v>
      </c>
    </row>
    <row r="28" spans="1:9" x14ac:dyDescent="0.25">
      <c r="A28">
        <v>13</v>
      </c>
      <c r="D28" s="14">
        <f t="shared" si="0"/>
        <v>13</v>
      </c>
      <c r="E28" s="15">
        <f t="shared" si="1"/>
        <v>269012.36133856245</v>
      </c>
      <c r="F28" s="15">
        <f t="shared" si="2"/>
        <v>2790.823885296466</v>
      </c>
      <c r="G28" s="15">
        <f t="shared" si="3"/>
        <v>6446.7035471583695</v>
      </c>
      <c r="H28" s="15">
        <f t="shared" si="4"/>
        <v>1031.4725675453392</v>
      </c>
      <c r="I28" s="15">
        <f t="shared" si="5"/>
        <v>10269.000000000175</v>
      </c>
    </row>
    <row r="29" spans="1:9" x14ac:dyDescent="0.25">
      <c r="A29">
        <v>14</v>
      </c>
      <c r="D29" s="14">
        <f t="shared" si="0"/>
        <v>14</v>
      </c>
      <c r="E29" s="15">
        <f t="shared" si="1"/>
        <v>266144.75295016245</v>
      </c>
      <c r="F29" s="15">
        <f t="shared" si="2"/>
        <v>2867.6083883999891</v>
      </c>
      <c r="G29" s="15">
        <f t="shared" si="3"/>
        <v>6380.51001000016</v>
      </c>
      <c r="H29" s="15">
        <f t="shared" si="4"/>
        <v>1020.8816016000256</v>
      </c>
      <c r="I29" s="15">
        <f t="shared" si="5"/>
        <v>10269.000000000175</v>
      </c>
    </row>
    <row r="30" spans="1:9" x14ac:dyDescent="0.25">
      <c r="A30">
        <v>15</v>
      </c>
      <c r="D30" s="14">
        <f t="shared" si="0"/>
        <v>15</v>
      </c>
      <c r="E30" s="15">
        <f t="shared" si="1"/>
        <v>263198.24747106503</v>
      </c>
      <c r="F30" s="15">
        <f t="shared" si="2"/>
        <v>2946.5054790974182</v>
      </c>
      <c r="G30" s="15">
        <f t="shared" si="3"/>
        <v>6312.4952766403076</v>
      </c>
      <c r="H30" s="15">
        <f t="shared" si="4"/>
        <v>1009.9992442624492</v>
      </c>
      <c r="I30" s="15">
        <f t="shared" si="5"/>
        <v>10269.000000000175</v>
      </c>
    </row>
    <row r="31" spans="1:9" x14ac:dyDescent="0.25">
      <c r="A31">
        <v>16</v>
      </c>
      <c r="D31" s="14">
        <f t="shared" si="0"/>
        <v>16</v>
      </c>
      <c r="E31" s="15">
        <f t="shared" si="1"/>
        <v>260170.67418962569</v>
      </c>
      <c r="F31" s="15">
        <f t="shared" si="2"/>
        <v>3027.5732814393295</v>
      </c>
      <c r="G31" s="15">
        <f t="shared" si="3"/>
        <v>6242.6092401386595</v>
      </c>
      <c r="H31" s="15">
        <f t="shared" si="4"/>
        <v>998.81747842218556</v>
      </c>
      <c r="I31" s="15">
        <f t="shared" si="5"/>
        <v>10269.000000000175</v>
      </c>
    </row>
    <row r="32" spans="1:9" x14ac:dyDescent="0.25">
      <c r="A32">
        <v>17</v>
      </c>
      <c r="D32" s="14">
        <f t="shared" si="0"/>
        <v>17</v>
      </c>
      <c r="E32" s="15">
        <f t="shared" si="1"/>
        <v>257059.80267097059</v>
      </c>
      <c r="F32" s="15">
        <f t="shared" si="2"/>
        <v>3110.8715186550853</v>
      </c>
      <c r="G32" s="15">
        <f t="shared" si="3"/>
        <v>6170.8004149526632</v>
      </c>
      <c r="H32" s="15">
        <f t="shared" si="4"/>
        <v>987.32806639242619</v>
      </c>
      <c r="I32" s="15">
        <f t="shared" si="5"/>
        <v>10269.000000000175</v>
      </c>
    </row>
    <row r="33" spans="1:9" x14ac:dyDescent="0.25">
      <c r="A33">
        <v>18</v>
      </c>
      <c r="D33" s="14">
        <f t="shared" si="0"/>
        <v>18</v>
      </c>
      <c r="E33" s="15">
        <f t="shared" si="1"/>
        <v>253863.34111381925</v>
      </c>
      <c r="F33" s="15">
        <f t="shared" si="2"/>
        <v>3196.4615571513532</v>
      </c>
      <c r="G33" s="15">
        <f t="shared" si="3"/>
        <v>6097.0158990076043</v>
      </c>
      <c r="H33" s="15">
        <f t="shared" si="4"/>
        <v>975.5225438412167</v>
      </c>
      <c r="I33" s="15">
        <f t="shared" si="5"/>
        <v>10269.000000000175</v>
      </c>
    </row>
    <row r="34" spans="1:9" x14ac:dyDescent="0.25">
      <c r="A34">
        <v>19</v>
      </c>
      <c r="D34" s="14">
        <f t="shared" si="0"/>
        <v>19</v>
      </c>
      <c r="E34" s="15">
        <f t="shared" si="1"/>
        <v>250578.93466209807</v>
      </c>
      <c r="F34" s="15">
        <f t="shared" si="2"/>
        <v>3284.4064517211891</v>
      </c>
      <c r="G34" s="15">
        <f t="shared" si="3"/>
        <v>6021.2013347232632</v>
      </c>
      <c r="H34" s="15">
        <f t="shared" si="4"/>
        <v>963.39221355572215</v>
      </c>
      <c r="I34" s="15">
        <f t="shared" si="5"/>
        <v>10269.000000000175</v>
      </c>
    </row>
    <row r="35" spans="1:9" x14ac:dyDescent="0.25">
      <c r="A35">
        <v>20</v>
      </c>
      <c r="D35" s="14">
        <f t="shared" si="0"/>
        <v>20</v>
      </c>
      <c r="E35" s="15">
        <f t="shared" si="1"/>
        <v>247204.16367010112</v>
      </c>
      <c r="F35" s="15">
        <f t="shared" si="2"/>
        <v>3374.7709919969457</v>
      </c>
      <c r="G35" s="15">
        <f t="shared" si="3"/>
        <v>5943.3008689683011</v>
      </c>
      <c r="H35" s="15">
        <f t="shared" si="4"/>
        <v>950.92813903492822</v>
      </c>
      <c r="I35" s="15">
        <f t="shared" si="5"/>
        <v>10269.000000000175</v>
      </c>
    </row>
    <row r="36" spans="1:9" x14ac:dyDescent="0.25">
      <c r="A36">
        <v>21</v>
      </c>
      <c r="D36" s="14">
        <f t="shared" si="0"/>
        <v>21</v>
      </c>
      <c r="E36" s="15">
        <f t="shared" si="1"/>
        <v>243736.54191991987</v>
      </c>
      <c r="F36" s="15">
        <f t="shared" si="2"/>
        <v>3467.621750181258</v>
      </c>
      <c r="G36" s="15">
        <f t="shared" si="3"/>
        <v>5863.2571119128588</v>
      </c>
      <c r="H36" s="15">
        <f t="shared" si="4"/>
        <v>938.12113790605747</v>
      </c>
      <c r="I36" s="15">
        <f t="shared" si="5"/>
        <v>10269.000000000175</v>
      </c>
    </row>
    <row r="37" spans="1:9" x14ac:dyDescent="0.25">
      <c r="A37">
        <v>22</v>
      </c>
      <c r="D37" s="14">
        <f t="shared" si="0"/>
        <v>22</v>
      </c>
      <c r="E37" s="15">
        <f t="shared" si="1"/>
        <v>240173.51478982859</v>
      </c>
      <c r="F37" s="15">
        <f t="shared" si="2"/>
        <v>3563.0271300912655</v>
      </c>
      <c r="G37" s="15">
        <f t="shared" si="3"/>
        <v>5781.0110947490593</v>
      </c>
      <c r="H37" s="15">
        <f t="shared" si="4"/>
        <v>924.96177515984948</v>
      </c>
      <c r="I37" s="15">
        <f t="shared" si="5"/>
        <v>10269.000000000175</v>
      </c>
    </row>
    <row r="38" spans="1:9" x14ac:dyDescent="0.25">
      <c r="A38">
        <v>23</v>
      </c>
      <c r="D38" s="14">
        <f t="shared" si="0"/>
        <v>23</v>
      </c>
      <c r="E38" s="15">
        <f t="shared" si="1"/>
        <v>236512.4573722764</v>
      </c>
      <c r="F38" s="15">
        <f t="shared" si="2"/>
        <v>3661.0574175521906</v>
      </c>
      <c r="G38" s="15">
        <f t="shared" si="3"/>
        <v>5696.5022262482616</v>
      </c>
      <c r="H38" s="15">
        <f t="shared" si="4"/>
        <v>911.44035619972192</v>
      </c>
      <c r="I38" s="15">
        <f t="shared" si="5"/>
        <v>10269.000000000175</v>
      </c>
    </row>
    <row r="39" spans="1:9" x14ac:dyDescent="0.25">
      <c r="A39">
        <v>24</v>
      </c>
      <c r="D39" s="14">
        <f t="shared" si="0"/>
        <v>24</v>
      </c>
      <c r="E39" s="15">
        <f t="shared" si="1"/>
        <v>232750.67254009901</v>
      </c>
      <c r="F39" s="15">
        <f t="shared" si="2"/>
        <v>3761.7848321774054</v>
      </c>
      <c r="G39" s="15">
        <f t="shared" si="3"/>
        <v>5609.6682481230773</v>
      </c>
      <c r="H39" s="15">
        <f t="shared" si="4"/>
        <v>897.54691969969235</v>
      </c>
      <c r="I39" s="15">
        <f t="shared" si="5"/>
        <v>10269.000000000175</v>
      </c>
    </row>
    <row r="40" spans="1:9" x14ac:dyDescent="0.25">
      <c r="A40">
        <v>25</v>
      </c>
      <c r="D40" s="14">
        <f t="shared" si="0"/>
        <v>25</v>
      </c>
      <c r="E40" s="15">
        <f t="shared" si="1"/>
        <v>228885.38895952588</v>
      </c>
      <c r="F40" s="15">
        <f t="shared" si="2"/>
        <v>3865.2835805731411</v>
      </c>
      <c r="G40" s="15">
        <f t="shared" si="3"/>
        <v>5520.4451891612362</v>
      </c>
      <c r="H40" s="15">
        <f t="shared" si="4"/>
        <v>883.27123026579784</v>
      </c>
      <c r="I40" s="15">
        <f t="shared" si="5"/>
        <v>10269.000000000175</v>
      </c>
    </row>
    <row r="41" spans="1:9" x14ac:dyDescent="0.25">
      <c r="A41">
        <v>26</v>
      </c>
      <c r="D41" s="14">
        <f t="shared" si="0"/>
        <v>26</v>
      </c>
      <c r="E41" s="15">
        <f t="shared" si="1"/>
        <v>224913.75904851887</v>
      </c>
      <c r="F41" s="15">
        <f t="shared" si="2"/>
        <v>3971.629911007024</v>
      </c>
      <c r="G41" s="15">
        <f t="shared" si="3"/>
        <v>5428.7673180975435</v>
      </c>
      <c r="H41" s="15">
        <f t="shared" si="4"/>
        <v>868.60277089560702</v>
      </c>
      <c r="I41" s="15">
        <f t="shared" si="5"/>
        <v>10269.000000000175</v>
      </c>
    </row>
    <row r="42" spans="1:9" x14ac:dyDescent="0.25">
      <c r="A42">
        <v>27</v>
      </c>
      <c r="D42" s="14">
        <f t="shared" si="0"/>
        <v>27</v>
      </c>
      <c r="E42" s="15">
        <f t="shared" si="1"/>
        <v>220832.85687893815</v>
      </c>
      <c r="F42" s="15">
        <f t="shared" si="2"/>
        <v>4080.9021695807187</v>
      </c>
      <c r="G42" s="15">
        <f t="shared" si="3"/>
        <v>5334.5670951891861</v>
      </c>
      <c r="H42" s="15">
        <f t="shared" si="4"/>
        <v>853.53073523026978</v>
      </c>
      <c r="I42" s="15">
        <f t="shared" si="5"/>
        <v>10269.000000000175</v>
      </c>
    </row>
    <row r="43" spans="1:9" x14ac:dyDescent="0.25">
      <c r="A43">
        <v>28</v>
      </c>
      <c r="D43" s="14">
        <f t="shared" si="0"/>
        <v>28</v>
      </c>
      <c r="E43" s="15">
        <f t="shared" si="1"/>
        <v>216639.6760209901</v>
      </c>
      <c r="F43" s="15">
        <f t="shared" si="2"/>
        <v>4193.1808579480621</v>
      </c>
      <c r="G43" s="15">
        <f t="shared" si="3"/>
        <v>5237.7751224587173</v>
      </c>
      <c r="H43" s="15">
        <f t="shared" si="4"/>
        <v>838.04401959339475</v>
      </c>
      <c r="I43" s="15">
        <f t="shared" si="5"/>
        <v>10269.000000000175</v>
      </c>
    </row>
    <row r="44" spans="1:9" x14ac:dyDescent="0.25">
      <c r="A44">
        <v>29</v>
      </c>
      <c r="D44" s="14">
        <f t="shared" si="0"/>
        <v>29</v>
      </c>
      <c r="E44" s="15">
        <f t="shared" si="1"/>
        <v>212331.12732836889</v>
      </c>
      <c r="F44" s="15">
        <f t="shared" si="2"/>
        <v>4308.5486926212052</v>
      </c>
      <c r="G44" s="15">
        <f t="shared" si="3"/>
        <v>5138.3200925680767</v>
      </c>
      <c r="H44" s="15">
        <f t="shared" si="4"/>
        <v>822.13121481089229</v>
      </c>
      <c r="I44" s="15">
        <f t="shared" si="5"/>
        <v>10269.000000000175</v>
      </c>
    </row>
    <row r="45" spans="1:9" x14ac:dyDescent="0.25">
      <c r="A45">
        <v>30</v>
      </c>
      <c r="D45" s="14">
        <f t="shared" si="0"/>
        <v>30</v>
      </c>
      <c r="E45" s="15">
        <f t="shared" si="1"/>
        <v>207904.03666246042</v>
      </c>
      <c r="F45" s="15">
        <f t="shared" si="2"/>
        <v>4427.0906659084621</v>
      </c>
      <c r="G45" s="15">
        <f t="shared" si="3"/>
        <v>5036.1287362859593</v>
      </c>
      <c r="H45" s="15">
        <f t="shared" si="4"/>
        <v>805.78059780575347</v>
      </c>
      <c r="I45" s="15">
        <f t="shared" si="5"/>
        <v>10269.000000000175</v>
      </c>
    </row>
    <row r="46" spans="1:9" x14ac:dyDescent="0.25">
      <c r="A46">
        <v>31</v>
      </c>
      <c r="D46" s="14">
        <f t="shared" si="0"/>
        <v>31</v>
      </c>
      <c r="E46" s="15">
        <f t="shared" si="1"/>
        <v>203355.14255393168</v>
      </c>
      <c r="F46" s="15">
        <f t="shared" si="2"/>
        <v>4548.8941085287461</v>
      </c>
      <c r="G46" s="15">
        <f t="shared" si="3"/>
        <v>4931.1257685098526</v>
      </c>
      <c r="H46" s="15">
        <f t="shared" si="4"/>
        <v>788.9801229615764</v>
      </c>
      <c r="I46" s="15">
        <f t="shared" si="5"/>
        <v>10269.000000000175</v>
      </c>
    </row>
    <row r="47" spans="1:9" x14ac:dyDescent="0.25">
      <c r="A47">
        <v>32</v>
      </c>
      <c r="D47" s="14">
        <f t="shared" si="0"/>
        <v>32</v>
      </c>
      <c r="E47" s="15">
        <f t="shared" si="1"/>
        <v>198681.09379998295</v>
      </c>
      <c r="F47" s="15">
        <f t="shared" si="2"/>
        <v>4674.0487539487358</v>
      </c>
      <c r="G47" s="15">
        <f t="shared" si="3"/>
        <v>4823.2338328029646</v>
      </c>
      <c r="H47" s="15">
        <f t="shared" si="4"/>
        <v>771.71741324847437</v>
      </c>
      <c r="I47" s="15">
        <f t="shared" si="5"/>
        <v>10269.000000000175</v>
      </c>
    </row>
    <row r="48" spans="1:9" x14ac:dyDescent="0.25">
      <c r="A48">
        <v>33</v>
      </c>
      <c r="D48" s="14">
        <f t="shared" si="0"/>
        <v>33</v>
      </c>
      <c r="E48" s="15">
        <f t="shared" si="1"/>
        <v>193878.44699549279</v>
      </c>
      <c r="F48" s="15">
        <f t="shared" si="2"/>
        <v>4802.6468044901667</v>
      </c>
      <c r="G48" s="15">
        <f t="shared" si="3"/>
        <v>4712.3734444051788</v>
      </c>
      <c r="H48" s="15">
        <f t="shared" si="4"/>
        <v>753.97975110482867</v>
      </c>
      <c r="I48" s="15">
        <f t="shared" si="5"/>
        <v>10269.000000000175</v>
      </c>
    </row>
    <row r="49" spans="1:9" x14ac:dyDescent="0.25">
      <c r="A49">
        <v>34</v>
      </c>
      <c r="D49" s="14">
        <f t="shared" si="0"/>
        <v>34</v>
      </c>
      <c r="E49" s="15">
        <f t="shared" si="1"/>
        <v>188943.66399623686</v>
      </c>
      <c r="F49" s="15">
        <f t="shared" si="2"/>
        <v>4934.7829992559373</v>
      </c>
      <c r="G49" s="15">
        <f t="shared" si="3"/>
        <v>4598.4629316760665</v>
      </c>
      <c r="H49" s="15">
        <f t="shared" si="4"/>
        <v>735.75406906817068</v>
      </c>
      <c r="I49" s="15">
        <f t="shared" si="5"/>
        <v>10269.000000000175</v>
      </c>
    </row>
    <row r="50" spans="1:9" x14ac:dyDescent="0.25">
      <c r="A50">
        <v>35</v>
      </c>
      <c r="D50" s="14">
        <f t="shared" si="0"/>
        <v>35</v>
      </c>
      <c r="E50" s="15">
        <f t="shared" si="1"/>
        <v>183873.10931231178</v>
      </c>
      <c r="F50" s="15">
        <f t="shared" si="2"/>
        <v>5070.5546839250774</v>
      </c>
      <c r="G50" s="15">
        <f t="shared" si="3"/>
        <v>4481.418375926808</v>
      </c>
      <c r="H50" s="15">
        <f t="shared" si="4"/>
        <v>717.02694014828933</v>
      </c>
      <c r="I50" s="15">
        <f t="shared" si="5"/>
        <v>10269.000000000175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178663.04742984375</v>
      </c>
      <c r="F51" s="15">
        <f t="shared" si="2"/>
        <v>5210.0618824680141</v>
      </c>
      <c r="G51" s="15">
        <f t="shared" si="3"/>
        <v>4361.15354959669</v>
      </c>
      <c r="H51" s="15">
        <f t="shared" si="4"/>
        <v>697.78456793547036</v>
      </c>
      <c r="I51" s="15">
        <f t="shared" si="5"/>
        <v>10269.000000000175</v>
      </c>
    </row>
    <row r="52" spans="1:9" x14ac:dyDescent="0.25">
      <c r="A52">
        <v>37</v>
      </c>
      <c r="D52" s="14">
        <f t="shared" si="0"/>
        <v>37</v>
      </c>
      <c r="E52" s="15">
        <f t="shared" si="1"/>
        <v>173309.64005900882</v>
      </c>
      <c r="F52" s="15">
        <f t="shared" si="2"/>
        <v>5353.4073708349424</v>
      </c>
      <c r="G52" s="15">
        <f t="shared" si="3"/>
        <v>4237.5798527286488</v>
      </c>
      <c r="H52" s="15">
        <f t="shared" si="4"/>
        <v>678.01277643658386</v>
      </c>
      <c r="I52" s="15">
        <f t="shared" si="5"/>
        <v>10269.000000000175</v>
      </c>
    </row>
    <row r="53" spans="1:9" x14ac:dyDescent="0.25">
      <c r="A53">
        <v>38</v>
      </c>
      <c r="D53" s="14">
        <f t="shared" si="0"/>
        <v>38</v>
      </c>
      <c r="E53" s="15">
        <f t="shared" si="1"/>
        <v>167808.94330633723</v>
      </c>
      <c r="F53" s="15">
        <f t="shared" si="2"/>
        <v>5500.6967526715998</v>
      </c>
      <c r="G53" s="15">
        <f t="shared" si="3"/>
        <v>4110.6062476970474</v>
      </c>
      <c r="H53" s="15">
        <f t="shared" si="4"/>
        <v>657.69699963152755</v>
      </c>
      <c r="I53" s="15">
        <f t="shared" si="5"/>
        <v>10269.000000000175</v>
      </c>
    </row>
    <row r="54" spans="1:9" x14ac:dyDescent="0.25">
      <c r="A54">
        <v>39</v>
      </c>
      <c r="D54" s="14">
        <f t="shared" si="0"/>
        <v>39</v>
      </c>
      <c r="E54" s="15">
        <f t="shared" si="1"/>
        <v>162156.90476921899</v>
      </c>
      <c r="F54" s="15">
        <f t="shared" si="2"/>
        <v>5652.0385371182301</v>
      </c>
      <c r="G54" s="15">
        <f t="shared" si="3"/>
        <v>3980.1391921396071</v>
      </c>
      <c r="H54" s="15">
        <f t="shared" si="4"/>
        <v>636.8222707423372</v>
      </c>
      <c r="I54" s="15">
        <f t="shared" si="5"/>
        <v>10269.000000000175</v>
      </c>
    </row>
    <row r="55" spans="1:9" x14ac:dyDescent="0.25">
      <c r="A55">
        <v>40</v>
      </c>
      <c r="D55" s="14">
        <f t="shared" si="0"/>
        <v>40</v>
      </c>
      <c r="E55" s="15">
        <f t="shared" si="1"/>
        <v>156349.36055046995</v>
      </c>
      <c r="F55" s="15">
        <f t="shared" si="2"/>
        <v>5807.5442187490435</v>
      </c>
      <c r="G55" s="15">
        <f t="shared" si="3"/>
        <v>3846.0825700440782</v>
      </c>
      <c r="H55" s="15">
        <f t="shared" si="4"/>
        <v>615.37321120705258</v>
      </c>
      <c r="I55" s="15">
        <f t="shared" si="5"/>
        <v>10269.000000000175</v>
      </c>
    </row>
    <row r="56" spans="1:9" x14ac:dyDescent="0.25">
      <c r="A56">
        <v>41</v>
      </c>
      <c r="D56" s="14">
        <f t="shared" si="0"/>
        <v>41</v>
      </c>
      <c r="E56" s="15">
        <f t="shared" si="1"/>
        <v>150382.03219075888</v>
      </c>
      <c r="F56" s="15">
        <f t="shared" si="2"/>
        <v>5967.3283597110621</v>
      </c>
      <c r="G56" s="15">
        <f t="shared" si="3"/>
        <v>3708.3376209388898</v>
      </c>
      <c r="H56" s="15">
        <f t="shared" si="4"/>
        <v>593.33401935022243</v>
      </c>
      <c r="I56" s="15">
        <f t="shared" si="5"/>
        <v>10269.000000000175</v>
      </c>
    </row>
    <row r="57" spans="1:9" x14ac:dyDescent="0.25">
      <c r="A57">
        <v>42</v>
      </c>
      <c r="D57" s="14">
        <f t="shared" si="0"/>
        <v>42</v>
      </c>
      <c r="E57" s="15">
        <f t="shared" si="1"/>
        <v>144250.52351663599</v>
      </c>
      <c r="F57" s="15">
        <f t="shared" si="2"/>
        <v>6131.5086741228752</v>
      </c>
      <c r="G57" s="15">
        <f t="shared" si="3"/>
        <v>3566.8028671356028</v>
      </c>
      <c r="H57" s="15">
        <f t="shared" si="4"/>
        <v>570.68845874169642</v>
      </c>
      <c r="I57" s="15">
        <f t="shared" si="5"/>
        <v>10269.000000000175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137950.31740184053</v>
      </c>
      <c r="F58" s="15">
        <f t="shared" si="2"/>
        <v>6300.2061147954701</v>
      </c>
      <c r="G58" s="15">
        <f t="shared" si="3"/>
        <v>3421.3740389695727</v>
      </c>
      <c r="H58" s="15">
        <f t="shared" si="4"/>
        <v>547.41984623513167</v>
      </c>
      <c r="I58" s="15">
        <f t="shared" si="5"/>
        <v>10269.000000000175</v>
      </c>
    </row>
    <row r="59" spans="1:9" x14ac:dyDescent="0.25">
      <c r="A59">
        <v>44</v>
      </c>
      <c r="D59" s="14">
        <f t="shared" si="0"/>
        <v>44</v>
      </c>
      <c r="E59" s="15">
        <f t="shared" si="1"/>
        <v>131476.77243950148</v>
      </c>
      <c r="F59" s="15">
        <f t="shared" si="2"/>
        <v>6473.544962339035</v>
      </c>
      <c r="G59" s="15">
        <f t="shared" si="3"/>
        <v>3271.9439979837412</v>
      </c>
      <c r="H59" s="15">
        <f t="shared" si="4"/>
        <v>523.51103967739857</v>
      </c>
      <c r="I59" s="15">
        <f t="shared" si="5"/>
        <v>10269.000000000175</v>
      </c>
    </row>
    <row r="60" spans="1:9" x14ac:dyDescent="0.25">
      <c r="A60">
        <v>45</v>
      </c>
      <c r="D60" s="14">
        <f t="shared" si="0"/>
        <v>45</v>
      </c>
      <c r="E60" s="15">
        <f t="shared" si="1"/>
        <v>124825.11952278011</v>
      </c>
      <c r="F60" s="15">
        <f t="shared" si="2"/>
        <v>6651.6529167213703</v>
      </c>
      <c r="G60" s="15">
        <f t="shared" si="3"/>
        <v>3118.4026579989695</v>
      </c>
      <c r="H60" s="15">
        <f t="shared" si="4"/>
        <v>498.94442527983512</v>
      </c>
      <c r="I60" s="15">
        <f t="shared" si="5"/>
        <v>10269.000000000175</v>
      </c>
    </row>
    <row r="61" spans="1:9" x14ac:dyDescent="0.25">
      <c r="A61">
        <v>46</v>
      </c>
      <c r="D61" s="14">
        <f t="shared" si="0"/>
        <v>46</v>
      </c>
      <c r="E61" s="15">
        <f t="shared" si="1"/>
        <v>117990.45833143474</v>
      </c>
      <c r="F61" s="15">
        <f t="shared" si="2"/>
        <v>6834.6611913453671</v>
      </c>
      <c r="G61" s="15">
        <f t="shared" si="3"/>
        <v>2960.6369040127656</v>
      </c>
      <c r="H61" s="15">
        <f t="shared" si="4"/>
        <v>473.70190464204251</v>
      </c>
      <c r="I61" s="15">
        <f t="shared" si="5"/>
        <v>10269.000000000175</v>
      </c>
    </row>
    <row r="62" spans="1:9" x14ac:dyDescent="0.25">
      <c r="A62">
        <v>47</v>
      </c>
      <c r="D62" s="14">
        <f t="shared" si="0"/>
        <v>47</v>
      </c>
      <c r="E62" s="15">
        <f t="shared" si="1"/>
        <v>110967.75372171988</v>
      </c>
      <c r="F62" s="15">
        <f t="shared" si="2"/>
        <v>7022.7046097148614</v>
      </c>
      <c r="G62" s="15">
        <f t="shared" si="3"/>
        <v>2798.5305088666496</v>
      </c>
      <c r="H62" s="15">
        <f t="shared" si="4"/>
        <v>447.76488141866395</v>
      </c>
      <c r="I62" s="15">
        <f t="shared" si="5"/>
        <v>10269.000000000175</v>
      </c>
    </row>
    <row r="63" spans="1:9" x14ac:dyDescent="0.25">
      <c r="A63">
        <v>48</v>
      </c>
      <c r="D63" s="14">
        <f t="shared" si="0"/>
        <v>48</v>
      </c>
      <c r="E63" s="15">
        <f t="shared" si="1"/>
        <v>103751.83201695982</v>
      </c>
      <c r="F63" s="15">
        <f t="shared" si="2"/>
        <v>7215.9217047600714</v>
      </c>
      <c r="G63" s="15">
        <f t="shared" si="3"/>
        <v>2631.9640476207787</v>
      </c>
      <c r="H63" s="15">
        <f t="shared" si="4"/>
        <v>421.1142476193246</v>
      </c>
      <c r="I63" s="15">
        <f t="shared" si="5"/>
        <v>10269.000000000175</v>
      </c>
    </row>
    <row r="64" spans="1:9" x14ac:dyDescent="0.25">
      <c r="A64">
        <v>49</v>
      </c>
      <c r="D64" s="14">
        <f t="shared" si="0"/>
        <v>49</v>
      </c>
      <c r="E64" s="15">
        <f t="shared" si="1"/>
        <v>96337.377196064015</v>
      </c>
      <c r="F64" s="15">
        <f t="shared" si="2"/>
        <v>7414.4548208957985</v>
      </c>
      <c r="G64" s="15">
        <f t="shared" si="3"/>
        <v>2460.8148095727383</v>
      </c>
      <c r="H64" s="15">
        <f t="shared" si="4"/>
        <v>393.73036953163813</v>
      </c>
      <c r="I64" s="15">
        <f t="shared" si="5"/>
        <v>10269.000000000175</v>
      </c>
    </row>
    <row r="65" spans="1:9" x14ac:dyDescent="0.25">
      <c r="A65">
        <v>50</v>
      </c>
      <c r="D65" s="14">
        <f t="shared" si="0"/>
        <v>50</v>
      </c>
      <c r="E65" s="15">
        <f t="shared" si="1"/>
        <v>88718.926977176438</v>
      </c>
      <c r="F65" s="15">
        <f t="shared" si="2"/>
        <v>7618.4502188875713</v>
      </c>
      <c r="G65" s="15">
        <f t="shared" si="3"/>
        <v>2284.9567078556925</v>
      </c>
      <c r="H65" s="15">
        <f t="shared" si="4"/>
        <v>365.59307325691083</v>
      </c>
      <c r="I65" s="15">
        <f t="shared" si="5"/>
        <v>10269.000000000175</v>
      </c>
    </row>
    <row r="66" spans="1:9" x14ac:dyDescent="0.25">
      <c r="A66">
        <v>51</v>
      </c>
      <c r="D66" s="14">
        <f t="shared" si="0"/>
        <v>51</v>
      </c>
      <c r="E66" s="15">
        <f t="shared" si="1"/>
        <v>80890.868793573434</v>
      </c>
      <c r="F66" s="15">
        <f t="shared" si="2"/>
        <v>7828.0581836030024</v>
      </c>
      <c r="G66" s="15">
        <f t="shared" si="3"/>
        <v>2104.2601865492866</v>
      </c>
      <c r="H66" s="15">
        <f t="shared" si="4"/>
        <v>336.68162984788586</v>
      </c>
      <c r="I66" s="15">
        <f t="shared" si="5"/>
        <v>10269.000000000175</v>
      </c>
    </row>
    <row r="67" spans="1:9" x14ac:dyDescent="0.25">
      <c r="A67">
        <v>52</v>
      </c>
      <c r="D67" s="14">
        <f t="shared" si="0"/>
        <v>52</v>
      </c>
      <c r="E67" s="15">
        <f t="shared" si="1"/>
        <v>72847.435658845716</v>
      </c>
      <c r="F67" s="15">
        <f t="shared" si="2"/>
        <v>8043.4331347277184</v>
      </c>
      <c r="G67" s="15">
        <f t="shared" si="3"/>
        <v>1918.5921252348758</v>
      </c>
      <c r="H67" s="15">
        <f t="shared" si="4"/>
        <v>306.97474003758015</v>
      </c>
      <c r="I67" s="15">
        <f t="shared" si="5"/>
        <v>10269.000000000175</v>
      </c>
    </row>
    <row r="68" spans="1:9" x14ac:dyDescent="0.25">
      <c r="A68">
        <v>53</v>
      </c>
      <c r="D68" s="14">
        <f t="shared" si="0"/>
        <v>53</v>
      </c>
      <c r="E68" s="15">
        <f t="shared" si="1"/>
        <v>64582.701918318264</v>
      </c>
      <c r="F68" s="15">
        <f t="shared" si="2"/>
        <v>8264.733740527452</v>
      </c>
      <c r="G68" s="15">
        <f t="shared" si="3"/>
        <v>1727.8157409247606</v>
      </c>
      <c r="H68" s="15">
        <f t="shared" si="4"/>
        <v>276.45051854796168</v>
      </c>
      <c r="I68" s="15">
        <f t="shared" si="5"/>
        <v>10269.000000000175</v>
      </c>
    </row>
    <row r="69" spans="1:9" x14ac:dyDescent="0.25">
      <c r="A69">
        <v>54</v>
      </c>
      <c r="D69" s="14">
        <f t="shared" si="0"/>
        <v>54</v>
      </c>
      <c r="E69" s="15">
        <f t="shared" si="1"/>
        <v>56090.578883578179</v>
      </c>
      <c r="F69" s="15">
        <f t="shared" si="2"/>
        <v>8492.1230347400833</v>
      </c>
      <c r="G69" s="15">
        <f t="shared" si="3"/>
        <v>1531.7904872931824</v>
      </c>
      <c r="H69" s="15">
        <f t="shared" si="4"/>
        <v>245.0864779669092</v>
      </c>
      <c r="I69" s="15">
        <f t="shared" si="5"/>
        <v>10269.000000000175</v>
      </c>
    </row>
    <row r="70" spans="1:9" x14ac:dyDescent="0.25">
      <c r="A70">
        <v>55</v>
      </c>
      <c r="D70" s="14">
        <f t="shared" si="0"/>
        <v>55</v>
      </c>
      <c r="E70" s="15">
        <f t="shared" si="1"/>
        <v>47364.810346894417</v>
      </c>
      <c r="F70" s="15">
        <f t="shared" si="2"/>
        <v>8725.7685366837595</v>
      </c>
      <c r="G70" s="15">
        <f t="shared" si="3"/>
        <v>1330.3719511348409</v>
      </c>
      <c r="H70" s="15">
        <f t="shared" si="4"/>
        <v>212.85951218157453</v>
      </c>
      <c r="I70" s="15">
        <f t="shared" si="5"/>
        <v>10269.000000000175</v>
      </c>
    </row>
    <row r="71" spans="1:9" x14ac:dyDescent="0.25">
      <c r="A71">
        <v>56</v>
      </c>
      <c r="D71" s="14">
        <f t="shared" si="0"/>
        <v>56</v>
      </c>
      <c r="E71" s="15">
        <f t="shared" si="1"/>
        <v>38398.96797222484</v>
      </c>
      <c r="F71" s="15">
        <f t="shared" si="2"/>
        <v>8965.8423746695753</v>
      </c>
      <c r="G71" s="15">
        <f t="shared" si="3"/>
        <v>1123.4117459746542</v>
      </c>
      <c r="H71" s="15">
        <f t="shared" si="4"/>
        <v>179.74587935594468</v>
      </c>
      <c r="I71" s="15">
        <f t="shared" si="5"/>
        <v>10269.000000000175</v>
      </c>
    </row>
    <row r="72" spans="1:9" x14ac:dyDescent="0.25">
      <c r="A72">
        <v>57</v>
      </c>
      <c r="D72" s="14">
        <f t="shared" si="0"/>
        <v>57</v>
      </c>
      <c r="E72" s="15">
        <f t="shared" si="1"/>
        <v>29186.446559415108</v>
      </c>
      <c r="F72" s="15">
        <f t="shared" si="2"/>
        <v>9212.5214128097323</v>
      </c>
      <c r="G72" s="15">
        <f t="shared" si="3"/>
        <v>910.75740275038106</v>
      </c>
      <c r="H72" s="15">
        <f t="shared" si="4"/>
        <v>145.72118444006097</v>
      </c>
      <c r="I72" s="15">
        <f t="shared" si="5"/>
        <v>10269.000000000175</v>
      </c>
    </row>
    <row r="73" spans="1:9" x14ac:dyDescent="0.25">
      <c r="A73">
        <v>58</v>
      </c>
      <c r="D73" s="14">
        <f t="shared" si="0"/>
        <v>58</v>
      </c>
      <c r="E73" s="15">
        <f t="shared" si="1"/>
        <v>19720.459178100518</v>
      </c>
      <c r="F73" s="15">
        <f t="shared" si="2"/>
        <v>9465.9873813145896</v>
      </c>
      <c r="G73" s="15">
        <f t="shared" si="3"/>
        <v>692.25225748757396</v>
      </c>
      <c r="H73" s="15">
        <f t="shared" si="4"/>
        <v>110.76036119801184</v>
      </c>
      <c r="I73" s="15">
        <f t="shared" si="5"/>
        <v>10269.000000000175</v>
      </c>
    </row>
    <row r="74" spans="1:9" x14ac:dyDescent="0.25">
      <c r="A74">
        <v>59</v>
      </c>
      <c r="D74" s="14">
        <f t="shared" si="0"/>
        <v>59</v>
      </c>
      <c r="E74" s="15">
        <f t="shared" si="1"/>
        <v>9994.0321677259108</v>
      </c>
      <c r="F74" s="15">
        <f t="shared" si="2"/>
        <v>9726.4270103746076</v>
      </c>
      <c r="G74" s="15">
        <f t="shared" si="3"/>
        <v>467.7353358841093</v>
      </c>
      <c r="H74" s="15">
        <f t="shared" si="4"/>
        <v>74.837653741457487</v>
      </c>
      <c r="I74" s="15">
        <f t="shared" si="5"/>
        <v>10269.000000000175</v>
      </c>
    </row>
    <row r="75" spans="1:9" x14ac:dyDescent="0.25">
      <c r="A75">
        <v>60</v>
      </c>
      <c r="D75" s="14">
        <f t="shared" si="0"/>
        <v>60</v>
      </c>
      <c r="E75" s="15">
        <f t="shared" si="1"/>
        <v>8.7311491370201111E-11</v>
      </c>
      <c r="F75" s="15">
        <f t="shared" si="2"/>
        <v>9994.0321677258235</v>
      </c>
      <c r="G75" s="15">
        <f t="shared" si="3"/>
        <v>237.0412347192682</v>
      </c>
      <c r="H75" s="15">
        <f t="shared" si="4"/>
        <v>37.926597555082914</v>
      </c>
      <c r="I75" s="15">
        <f t="shared" si="5"/>
        <v>10269.000000000175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2.6581366928015542E-2</v>
      </c>
    </row>
    <row r="3" spans="1:14 16383:16384" x14ac:dyDescent="0.25">
      <c r="XFC3" s="24">
        <v>36</v>
      </c>
      <c r="XFD3" s="23">
        <v>2.6581361892944973E-2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2.6581361362648964E-2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2.6581366412508928E-2</v>
      </c>
    </row>
    <row r="6" spans="1:14 16383:16384" x14ac:dyDescent="0.25">
      <c r="C6" s="26" t="s">
        <v>19</v>
      </c>
      <c r="D6" s="26"/>
      <c r="E6" s="22">
        <v>300000</v>
      </c>
      <c r="F6" s="1"/>
      <c r="G6" s="1"/>
      <c r="H6" s="27" t="s">
        <v>18</v>
      </c>
      <c r="I6" s="27"/>
      <c r="J6" s="9">
        <f>J7/1.16</f>
        <v>2.2914971489668572E-2</v>
      </c>
      <c r="XFC6" s="24">
        <v>54</v>
      </c>
      <c r="XFD6" s="23">
        <v>2.6581366395352708E-2</v>
      </c>
    </row>
    <row r="7" spans="1:14 16383:16384" x14ac:dyDescent="0.25">
      <c r="C7" s="26" t="s">
        <v>11</v>
      </c>
      <c r="D7" s="26"/>
      <c r="E7" s="2">
        <v>30</v>
      </c>
      <c r="F7" s="1" t="s">
        <v>8</v>
      </c>
      <c r="G7" s="1"/>
      <c r="H7" s="27" t="s">
        <v>17</v>
      </c>
      <c r="I7" s="27"/>
      <c r="J7" s="9">
        <f>VLOOKUP(E7,$XFC$1:$XFD$7,2,0)</f>
        <v>2.6581366928015542E-2</v>
      </c>
      <c r="XFC7" s="24">
        <v>60</v>
      </c>
      <c r="XFD7" s="23">
        <v>2.6581369031389964E-2</v>
      </c>
    </row>
    <row r="8" spans="1:14 16383:16384" x14ac:dyDescent="0.25">
      <c r="C8" s="26" t="s">
        <v>12</v>
      </c>
      <c r="D8" s="26"/>
      <c r="E8" s="3">
        <f>-PMT(J7,E7,E6,0,0)</f>
        <v>14637.216000000022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439116.48000000068</v>
      </c>
      <c r="F9" s="1"/>
      <c r="G9" s="1"/>
      <c r="H9" s="29" t="s">
        <v>20</v>
      </c>
      <c r="I9" s="29"/>
      <c r="J9" s="11">
        <f>+((G13+H13)/F13)/E7</f>
        <v>1.5457386666666743E-2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300000</v>
      </c>
      <c r="G13" s="6">
        <f>SUM(G15:G175)</f>
        <v>119928.0000000006</v>
      </c>
      <c r="H13" s="6">
        <f>SUM(H15:H175)</f>
        <v>19188.480000000091</v>
      </c>
      <c r="I13" s="6">
        <f>SUM(I15:I175)</f>
        <v>439116.48000000051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300000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293337.19407840463</v>
      </c>
      <c r="F16" s="15">
        <f>IF(D16&lt;=$E$7,IF(D16=0,0,I16-SUM(G16:H16)),"")</f>
        <v>6662.805921595359</v>
      </c>
      <c r="G16" s="15">
        <f>IF(D16&lt;=$E$7,IFERROR(E15*$J$6,""),"")</f>
        <v>6874.4914469005716</v>
      </c>
      <c r="H16" s="15">
        <f>IFERROR(G16*16%,"")</f>
        <v>1099.9186315040915</v>
      </c>
      <c r="I16" s="15">
        <f>IF(D16&lt;=$E$7,$E$8,"")</f>
        <v>14637.216000000022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286497.28166783717</v>
      </c>
      <c r="F17" s="15">
        <f t="shared" ref="F17:F75" si="2">IF(D17&lt;=$E$7,IF(D17=0,0,I17-SUM(G17:H17)),"")</f>
        <v>6839.91241056744</v>
      </c>
      <c r="G17" s="15">
        <f t="shared" ref="G17:G75" si="3">IF(D17&lt;=$E$7,IFERROR(E16*$J$6,""),"")</f>
        <v>6721.8134391660187</v>
      </c>
      <c r="H17" s="15">
        <f t="shared" ref="H17:H75" si="4">IFERROR(G17*16%,"")</f>
        <v>1075.490150266563</v>
      </c>
      <c r="I17" s="15">
        <f t="shared" ref="I17:I75" si="5">IF(D17&lt;=$E$7,$E$8,"")</f>
        <v>14637.216000000022</v>
      </c>
    </row>
    <row r="18" spans="1:9" x14ac:dyDescent="0.25">
      <c r="A18">
        <v>3</v>
      </c>
      <c r="D18" s="14">
        <f t="shared" si="0"/>
        <v>3</v>
      </c>
      <c r="E18" s="15">
        <f t="shared" si="1"/>
        <v>279475.55503572896</v>
      </c>
      <c r="F18" s="15">
        <f t="shared" si="2"/>
        <v>7021.7266321082207</v>
      </c>
      <c r="G18" s="15">
        <f t="shared" si="3"/>
        <v>6565.0770412860356</v>
      </c>
      <c r="H18" s="15">
        <f t="shared" si="4"/>
        <v>1050.4123266057657</v>
      </c>
      <c r="I18" s="15">
        <f t="shared" si="5"/>
        <v>14637.216000000022</v>
      </c>
    </row>
    <row r="19" spans="1:9" x14ac:dyDescent="0.25">
      <c r="A19">
        <v>4</v>
      </c>
      <c r="D19" s="14">
        <f t="shared" si="0"/>
        <v>4</v>
      </c>
      <c r="E19" s="15">
        <f t="shared" si="1"/>
        <v>272267.18131154444</v>
      </c>
      <c r="F19" s="15">
        <f t="shared" si="2"/>
        <v>7208.3737241845083</v>
      </c>
      <c r="G19" s="15">
        <f t="shared" si="3"/>
        <v>6404.174375703029</v>
      </c>
      <c r="H19" s="15">
        <f t="shared" si="4"/>
        <v>1024.6679001124846</v>
      </c>
      <c r="I19" s="15">
        <f t="shared" si="5"/>
        <v>14637.216000000022</v>
      </c>
    </row>
    <row r="20" spans="1:9" x14ac:dyDescent="0.25">
      <c r="A20">
        <v>5</v>
      </c>
      <c r="D20" s="14">
        <f t="shared" si="0"/>
        <v>5</v>
      </c>
      <c r="E20" s="15">
        <f t="shared" si="1"/>
        <v>264867.1991604431</v>
      </c>
      <c r="F20" s="15">
        <f t="shared" si="2"/>
        <v>7399.9821511013224</v>
      </c>
      <c r="G20" s="15">
        <f t="shared" si="3"/>
        <v>6238.994697326465</v>
      </c>
      <c r="H20" s="15">
        <f t="shared" si="4"/>
        <v>998.23915157223439</v>
      </c>
      <c r="I20" s="15">
        <f t="shared" si="5"/>
        <v>14637.216000000022</v>
      </c>
    </row>
    <row r="21" spans="1:9" x14ac:dyDescent="0.25">
      <c r="A21">
        <v>6</v>
      </c>
      <c r="D21" s="14">
        <f t="shared" si="0"/>
        <v>6</v>
      </c>
      <c r="E21" s="15">
        <f t="shared" si="1"/>
        <v>257270.51536852258</v>
      </c>
      <c r="F21" s="15">
        <f t="shared" si="2"/>
        <v>7596.6837919205136</v>
      </c>
      <c r="G21" s="15">
        <f t="shared" si="3"/>
        <v>6069.4243173099212</v>
      </c>
      <c r="H21" s="15">
        <f t="shared" si="4"/>
        <v>971.10789076958736</v>
      </c>
      <c r="I21" s="15">
        <f t="shared" si="5"/>
        <v>14637.216000000022</v>
      </c>
    </row>
    <row r="22" spans="1:9" x14ac:dyDescent="0.25">
      <c r="A22">
        <v>7</v>
      </c>
      <c r="D22" s="14">
        <f t="shared" si="0"/>
        <v>7</v>
      </c>
      <c r="E22" s="15">
        <f t="shared" si="1"/>
        <v>249471.90133729292</v>
      </c>
      <c r="F22" s="15">
        <f t="shared" si="2"/>
        <v>7798.6140312296611</v>
      </c>
      <c r="G22" s="15">
        <f t="shared" si="3"/>
        <v>5895.3465248020357</v>
      </c>
      <c r="H22" s="15">
        <f t="shared" si="4"/>
        <v>943.25544396832572</v>
      </c>
      <c r="I22" s="15">
        <f t="shared" si="5"/>
        <v>14637.216000000022</v>
      </c>
    </row>
    <row r="23" spans="1:9" x14ac:dyDescent="0.25">
      <c r="A23">
        <v>8</v>
      </c>
      <c r="D23" s="14">
        <f t="shared" si="0"/>
        <v>8</v>
      </c>
      <c r="E23" s="15">
        <f t="shared" si="1"/>
        <v>241465.98948496918</v>
      </c>
      <c r="F23" s="15">
        <f t="shared" si="2"/>
        <v>8005.9118523237466</v>
      </c>
      <c r="G23" s="15">
        <f t="shared" si="3"/>
        <v>5716.6415066174786</v>
      </c>
      <c r="H23" s="15">
        <f t="shared" si="4"/>
        <v>914.66264105879657</v>
      </c>
      <c r="I23" s="15">
        <f t="shared" si="5"/>
        <v>14637.216000000022</v>
      </c>
    </row>
    <row r="24" spans="1:9" x14ac:dyDescent="0.25">
      <c r="A24">
        <v>9</v>
      </c>
      <c r="D24" s="14">
        <f t="shared" si="0"/>
        <v>9</v>
      </c>
      <c r="E24" s="15">
        <f t="shared" si="1"/>
        <v>233247.26955210546</v>
      </c>
      <c r="F24" s="15">
        <f t="shared" si="2"/>
        <v>8218.7199328637143</v>
      </c>
      <c r="G24" s="15">
        <f t="shared" si="3"/>
        <v>5533.1862647726803</v>
      </c>
      <c r="H24" s="15">
        <f t="shared" si="4"/>
        <v>885.30980236362882</v>
      </c>
      <c r="I24" s="15">
        <f t="shared" si="5"/>
        <v>14637.216000000022</v>
      </c>
    </row>
    <row r="25" spans="1:9" x14ac:dyDescent="0.25">
      <c r="A25">
        <v>10</v>
      </c>
      <c r="D25" s="14">
        <f t="shared" si="0"/>
        <v>10</v>
      </c>
      <c r="E25" s="15">
        <f t="shared" si="1"/>
        <v>224810.0848090277</v>
      </c>
      <c r="F25" s="15">
        <f t="shared" si="2"/>
        <v>8437.1847430777598</v>
      </c>
      <c r="G25" s="15">
        <f t="shared" si="3"/>
        <v>5344.8545318295373</v>
      </c>
      <c r="H25" s="15">
        <f t="shared" si="4"/>
        <v>855.17672509272597</v>
      </c>
      <c r="I25" s="15">
        <f t="shared" si="5"/>
        <v>14637.216000000022</v>
      </c>
    </row>
    <row r="26" spans="1:9" x14ac:dyDescent="0.25">
      <c r="A26">
        <v>11</v>
      </c>
      <c r="D26" s="14">
        <f t="shared" si="0"/>
        <v>11</v>
      </c>
      <c r="E26" s="15">
        <f t="shared" si="1"/>
        <v>216148.62816245473</v>
      </c>
      <c r="F26" s="15">
        <f t="shared" si="2"/>
        <v>8661.456646572964</v>
      </c>
      <c r="G26" s="15">
        <f t="shared" si="3"/>
        <v>5151.5166839888434</v>
      </c>
      <c r="H26" s="15">
        <f t="shared" si="4"/>
        <v>824.24266943821499</v>
      </c>
      <c r="I26" s="15">
        <f t="shared" si="5"/>
        <v>14637.216000000022</v>
      </c>
    </row>
    <row r="27" spans="1:9" x14ac:dyDescent="0.25">
      <c r="A27">
        <v>12</v>
      </c>
      <c r="D27" s="14">
        <f t="shared" si="0"/>
        <v>12</v>
      </c>
      <c r="E27" s="15">
        <f t="shared" si="1"/>
        <v>207256.93815862809</v>
      </c>
      <c r="F27" s="15">
        <f t="shared" si="2"/>
        <v>8891.6900038266194</v>
      </c>
      <c r="G27" s="15">
        <f t="shared" si="3"/>
        <v>4953.0396518736234</v>
      </c>
      <c r="H27" s="15">
        <f t="shared" si="4"/>
        <v>792.48634429977972</v>
      </c>
      <c r="I27" s="15">
        <f t="shared" si="5"/>
        <v>14637.216000000022</v>
      </c>
    </row>
    <row r="28" spans="1:9" x14ac:dyDescent="0.25">
      <c r="A28">
        <v>13</v>
      </c>
      <c r="D28" s="14">
        <f t="shared" si="0"/>
        <v>13</v>
      </c>
      <c r="E28" s="15">
        <f t="shared" si="1"/>
        <v>198128.8948801996</v>
      </c>
      <c r="F28" s="15">
        <f t="shared" si="2"/>
        <v>9128.0432784285022</v>
      </c>
      <c r="G28" s="15">
        <f t="shared" si="3"/>
        <v>4749.2868289409653</v>
      </c>
      <c r="H28" s="15">
        <f t="shared" si="4"/>
        <v>759.88589263055451</v>
      </c>
      <c r="I28" s="15">
        <f t="shared" si="5"/>
        <v>14637.216000000022</v>
      </c>
    </row>
    <row r="29" spans="1:9" x14ac:dyDescent="0.25">
      <c r="A29">
        <v>14</v>
      </c>
      <c r="D29" s="14">
        <f t="shared" si="0"/>
        <v>14</v>
      </c>
      <c r="E29" s="15">
        <f t="shared" si="1"/>
        <v>188758.21573405238</v>
      </c>
      <c r="F29" s="15">
        <f t="shared" si="2"/>
        <v>9370.6791461472167</v>
      </c>
      <c r="G29" s="15">
        <f t="shared" si="3"/>
        <v>4540.1179774593156</v>
      </c>
      <c r="H29" s="15">
        <f t="shared" si="4"/>
        <v>726.41887639349056</v>
      </c>
      <c r="I29" s="15">
        <f t="shared" si="5"/>
        <v>14637.216000000022</v>
      </c>
    </row>
    <row r="30" spans="1:9" x14ac:dyDescent="0.25">
      <c r="A30">
        <v>15</v>
      </c>
      <c r="D30" s="14">
        <f t="shared" si="0"/>
        <v>15</v>
      </c>
      <c r="E30" s="15">
        <f t="shared" si="1"/>
        <v>179138.45112715673</v>
      </c>
      <c r="F30" s="15">
        <f t="shared" si="2"/>
        <v>9619.7646068956601</v>
      </c>
      <c r="G30" s="15">
        <f t="shared" si="3"/>
        <v>4325.3891319865197</v>
      </c>
      <c r="H30" s="15">
        <f t="shared" si="4"/>
        <v>692.06226111784315</v>
      </c>
      <c r="I30" s="15">
        <f t="shared" si="5"/>
        <v>14637.216000000022</v>
      </c>
    </row>
    <row r="31" spans="1:9" x14ac:dyDescent="0.25">
      <c r="A31">
        <v>16</v>
      </c>
      <c r="D31" s="14">
        <f t="shared" si="0"/>
        <v>16</v>
      </c>
      <c r="E31" s="15">
        <f t="shared" si="1"/>
        <v>169262.98002748404</v>
      </c>
      <c r="F31" s="15">
        <f t="shared" si="2"/>
        <v>9875.4710996726899</v>
      </c>
      <c r="G31" s="15">
        <f t="shared" si="3"/>
        <v>4104.9525002821838</v>
      </c>
      <c r="H31" s="15">
        <f t="shared" si="4"/>
        <v>656.79240004514941</v>
      </c>
      <c r="I31" s="15">
        <f t="shared" si="5"/>
        <v>14637.216000000022</v>
      </c>
    </row>
    <row r="32" spans="1:9" x14ac:dyDescent="0.25">
      <c r="A32">
        <v>17</v>
      </c>
      <c r="D32" s="14">
        <f t="shared" si="0"/>
        <v>17</v>
      </c>
      <c r="E32" s="15">
        <f t="shared" si="1"/>
        <v>159125.00540692394</v>
      </c>
      <c r="F32" s="15">
        <f t="shared" si="2"/>
        <v>10137.974620560102</v>
      </c>
      <c r="G32" s="15">
        <f t="shared" si="3"/>
        <v>3878.6563615861378</v>
      </c>
      <c r="H32" s="15">
        <f t="shared" si="4"/>
        <v>620.58501785378201</v>
      </c>
      <c r="I32" s="15">
        <f t="shared" si="5"/>
        <v>14637.216000000022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148717.54956306782</v>
      </c>
      <c r="F33" s="15">
        <f t="shared" si="2"/>
        <v>10407.45584385612</v>
      </c>
      <c r="G33" s="15">
        <f t="shared" si="3"/>
        <v>3646.3449621930195</v>
      </c>
      <c r="H33" s="15">
        <f t="shared" si="4"/>
        <v>583.41519395088312</v>
      </c>
      <c r="I33" s="15">
        <f t="shared" si="5"/>
        <v>14637.216000000022</v>
      </c>
    </row>
    <row r="34" spans="1:9" x14ac:dyDescent="0.25">
      <c r="A34">
        <v>19</v>
      </c>
      <c r="D34" s="14">
        <f t="shared" si="0"/>
        <v>19</v>
      </c>
      <c r="E34" s="15">
        <f t="shared" si="1"/>
        <v>138033.44931663905</v>
      </c>
      <c r="F34" s="15">
        <f t="shared" si="2"/>
        <v>10684.100246428778</v>
      </c>
      <c r="G34" s="15">
        <f t="shared" si="3"/>
        <v>3407.858408251072</v>
      </c>
      <c r="H34" s="15">
        <f t="shared" si="4"/>
        <v>545.25734532017157</v>
      </c>
      <c r="I34" s="15">
        <f t="shared" si="5"/>
        <v>14637.216000000022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127065.35108126423</v>
      </c>
      <c r="F35" s="15">
        <f t="shared" si="2"/>
        <v>10968.098235374804</v>
      </c>
      <c r="G35" s="15">
        <f t="shared" si="3"/>
        <v>3163.0325557113956</v>
      </c>
      <c r="H35" s="15">
        <f t="shared" si="4"/>
        <v>506.08520891382329</v>
      </c>
      <c r="I35" s="15">
        <f t="shared" si="5"/>
        <v>14637.216000000022</v>
      </c>
    </row>
    <row r="36" spans="1:9" x14ac:dyDescent="0.25">
      <c r="A36">
        <v>21</v>
      </c>
      <c r="D36" s="14">
        <f t="shared" si="0"/>
        <v>21</v>
      </c>
      <c r="E36" s="15">
        <f t="shared" si="1"/>
        <v>115805.70580219242</v>
      </c>
      <c r="F36" s="15">
        <f t="shared" si="2"/>
        <v>11259.645279071821</v>
      </c>
      <c r="G36" s="15">
        <f t="shared" si="3"/>
        <v>2911.6988973518978</v>
      </c>
      <c r="H36" s="15">
        <f t="shared" si="4"/>
        <v>465.87182357630365</v>
      </c>
      <c r="I36" s="15">
        <f t="shared" si="5"/>
        <v>14637.216000000022</v>
      </c>
    </row>
    <row r="37" spans="1:9" x14ac:dyDescent="0.25">
      <c r="A37">
        <v>22</v>
      </c>
      <c r="D37" s="14">
        <f t="shared" si="0"/>
        <v>22</v>
      </c>
      <c r="E37" s="15">
        <f t="shared" si="1"/>
        <v>104246.76376047829</v>
      </c>
      <c r="F37" s="15">
        <f t="shared" si="2"/>
        <v>11558.942041714126</v>
      </c>
      <c r="G37" s="15">
        <f t="shared" si="3"/>
        <v>2653.6844467981855</v>
      </c>
      <c r="H37" s="15">
        <f t="shared" si="4"/>
        <v>424.58951148770967</v>
      </c>
      <c r="I37" s="15">
        <f t="shared" si="5"/>
        <v>14637.216000000022</v>
      </c>
    </row>
    <row r="38" spans="1:9" x14ac:dyDescent="0.25">
      <c r="A38">
        <v>23</v>
      </c>
      <c r="D38" s="14">
        <f t="shared" si="0"/>
        <v>23</v>
      </c>
      <c r="E38" s="15">
        <f t="shared" si="1"/>
        <v>92380.569239053701</v>
      </c>
      <c r="F38" s="15">
        <f t="shared" si="2"/>
        <v>11866.194521424595</v>
      </c>
      <c r="G38" s="15">
        <f t="shared" si="3"/>
        <v>2388.811619461575</v>
      </c>
      <c r="H38" s="15">
        <f t="shared" si="4"/>
        <v>382.20985911385202</v>
      </c>
      <c r="I38" s="15">
        <f t="shared" si="5"/>
        <v>14637.216000000022</v>
      </c>
    </row>
    <row r="39" spans="1:9" x14ac:dyDescent="0.25">
      <c r="A39">
        <v>24</v>
      </c>
      <c r="D39" s="14">
        <f t="shared" si="0"/>
        <v>24</v>
      </c>
      <c r="E39" s="15">
        <f t="shared" si="1"/>
        <v>80198.955047015916</v>
      </c>
      <c r="F39" s="15">
        <f t="shared" si="2"/>
        <v>12181.61419203779</v>
      </c>
      <c r="G39" s="15">
        <f t="shared" si="3"/>
        <v>2116.8981103122692</v>
      </c>
      <c r="H39" s="15">
        <f t="shared" si="4"/>
        <v>338.70369764996309</v>
      </c>
      <c r="I39" s="15">
        <f t="shared" si="5"/>
        <v>14637.216000000022</v>
      </c>
    </row>
    <row r="40" spans="1:9" x14ac:dyDescent="0.25">
      <c r="A40">
        <v>25</v>
      </c>
      <c r="D40" s="14">
        <f t="shared" si="0"/>
        <v>25</v>
      </c>
      <c r="E40" s="15">
        <f t="shared" si="1"/>
        <v>67693.536898364051</v>
      </c>
      <c r="F40" s="15">
        <f t="shared" si="2"/>
        <v>12505.418148651868</v>
      </c>
      <c r="G40" s="15">
        <f t="shared" si="3"/>
        <v>1837.7567684035812</v>
      </c>
      <c r="H40" s="15">
        <f t="shared" si="4"/>
        <v>294.04108294457302</v>
      </c>
      <c r="I40" s="15">
        <f t="shared" si="5"/>
        <v>14637.216000000022</v>
      </c>
    </row>
    <row r="41" spans="1:9" x14ac:dyDescent="0.25">
      <c r="A41">
        <v>26</v>
      </c>
      <c r="D41" s="14">
        <f t="shared" si="0"/>
        <v>26</v>
      </c>
      <c r="E41" s="15">
        <f t="shared" si="1"/>
        <v>54855.707641314599</v>
      </c>
      <c r="F41" s="15">
        <f t="shared" si="2"/>
        <v>12837.829257049449</v>
      </c>
      <c r="G41" s="15">
        <f t="shared" si="3"/>
        <v>1551.1954680608396</v>
      </c>
      <c r="H41" s="15">
        <f t="shared" si="4"/>
        <v>248.19127488973436</v>
      </c>
      <c r="I41" s="15">
        <f t="shared" si="5"/>
        <v>14637.216000000022</v>
      </c>
    </row>
    <row r="42" spans="1:9" x14ac:dyDescent="0.25">
      <c r="A42">
        <v>27</v>
      </c>
      <c r="D42" s="14">
        <f t="shared" si="0"/>
        <v>27</v>
      </c>
      <c r="E42" s="15">
        <f t="shared" si="1"/>
        <v>41676.631334224308</v>
      </c>
      <c r="F42" s="15">
        <f t="shared" si="2"/>
        <v>13179.076307090292</v>
      </c>
      <c r="G42" s="15">
        <f t="shared" si="3"/>
        <v>1257.0169766463184</v>
      </c>
      <c r="H42" s="15">
        <f t="shared" si="4"/>
        <v>201.12271626341095</v>
      </c>
      <c r="I42" s="15">
        <f t="shared" si="5"/>
        <v>14637.216000000022</v>
      </c>
    </row>
    <row r="43" spans="1:9" x14ac:dyDescent="0.25">
      <c r="A43">
        <v>28</v>
      </c>
      <c r="D43" s="14">
        <f t="shared" si="0"/>
        <v>28</v>
      </c>
      <c r="E43" s="15">
        <f t="shared" si="1"/>
        <v>28147.237164042934</v>
      </c>
      <c r="F43" s="15">
        <f t="shared" si="2"/>
        <v>13529.394170181376</v>
      </c>
      <c r="G43" s="15">
        <f t="shared" si="3"/>
        <v>955.0188188091779</v>
      </c>
      <c r="H43" s="15">
        <f t="shared" si="4"/>
        <v>152.80301100946846</v>
      </c>
      <c r="I43" s="15">
        <f t="shared" si="5"/>
        <v>14637.216000000022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14258.213203110212</v>
      </c>
      <c r="F44" s="15">
        <f t="shared" si="2"/>
        <v>13889.023960932722</v>
      </c>
      <c r="G44" s="15">
        <f t="shared" si="3"/>
        <v>644.99313712698347</v>
      </c>
      <c r="H44" s="15">
        <f t="shared" si="4"/>
        <v>103.19890194031736</v>
      </c>
      <c r="I44" s="15">
        <f t="shared" si="5"/>
        <v>14637.216000000022</v>
      </c>
    </row>
    <row r="45" spans="1:9" x14ac:dyDescent="0.25">
      <c r="A45">
        <v>30</v>
      </c>
      <c r="D45" s="14">
        <f t="shared" si="0"/>
        <v>30</v>
      </c>
      <c r="E45" s="15">
        <f t="shared" si="1"/>
        <v>-6.184563972055912E-11</v>
      </c>
      <c r="F45" s="15">
        <f t="shared" si="2"/>
        <v>14258.213203110274</v>
      </c>
      <c r="G45" s="15">
        <f t="shared" si="3"/>
        <v>326.72654904288652</v>
      </c>
      <c r="H45" s="15">
        <f t="shared" si="4"/>
        <v>52.276247846861843</v>
      </c>
      <c r="I45" s="15">
        <f t="shared" si="5"/>
        <v>14637.216000000022</v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2.5639968210078863E-2</v>
      </c>
    </row>
    <row r="3" spans="1:14 16383:16384" x14ac:dyDescent="0.25">
      <c r="XFC3" s="24">
        <v>36</v>
      </c>
      <c r="XFD3" s="23">
        <v>2.5639973458087346E-2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2.5639979989377632E-2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2.5639966789436849E-2</v>
      </c>
    </row>
    <row r="6" spans="1:14 16383:16384" x14ac:dyDescent="0.25">
      <c r="C6" s="26" t="s">
        <v>19</v>
      </c>
      <c r="D6" s="26"/>
      <c r="E6" s="22">
        <v>150000</v>
      </c>
      <c r="F6" s="1"/>
      <c r="G6" s="1"/>
      <c r="H6" s="27" t="s">
        <v>18</v>
      </c>
      <c r="I6" s="27"/>
      <c r="J6" s="9">
        <f>J7/1.16</f>
        <v>2.2103430808712313E-2</v>
      </c>
      <c r="XFC6" s="24">
        <v>54</v>
      </c>
      <c r="XFD6" s="23">
        <v>2.5639978034695456E-2</v>
      </c>
    </row>
    <row r="7" spans="1:14 16383:16384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9">
        <f>VLOOKUP(E7,$XFC$1:$XFD$7,2,0)</f>
        <v>2.5639979738106281E-2</v>
      </c>
      <c r="XFC7" s="24">
        <v>60</v>
      </c>
      <c r="XFD7" s="23">
        <v>2.5639979738106281E-2</v>
      </c>
    </row>
    <row r="8" spans="1:14 16383:16384" x14ac:dyDescent="0.25">
      <c r="C8" s="26" t="s">
        <v>12</v>
      </c>
      <c r="D8" s="26"/>
      <c r="E8" s="3">
        <f>-PMT(J7,E7,E6,0,0)</f>
        <v>4924.0049999999956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295440.29999999976</v>
      </c>
      <c r="F9" s="1"/>
      <c r="G9" s="1"/>
      <c r="H9" s="29" t="s">
        <v>20</v>
      </c>
      <c r="I9" s="29"/>
      <c r="J9" s="11">
        <f>+((G13+H13)/F13)/E7</f>
        <v>1.6160033333333292E-2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150000.00000000006</v>
      </c>
      <c r="G13" s="6">
        <f>SUM(G15:G175)</f>
        <v>125379.56896551698</v>
      </c>
      <c r="H13" s="6">
        <f>SUM(H15:H175)</f>
        <v>20060.731034482716</v>
      </c>
      <c r="I13" s="6">
        <f>SUM(I15:I175)</f>
        <v>295440.3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148921.99196071594</v>
      </c>
      <c r="F16" s="15">
        <f>IF(D16&lt;=$E$7,IF(D16=0,0,I16-SUM(G16:H16)),"")</f>
        <v>1078.0080392840532</v>
      </c>
      <c r="G16" s="15">
        <f>IF(D16&lt;=$E$7,IFERROR(E15*$J$6,""),"")</f>
        <v>3315.5146213068469</v>
      </c>
      <c r="H16" s="15">
        <f>IFERROR(G16*16%,"")</f>
        <v>530.48233940909552</v>
      </c>
      <c r="I16" s="15">
        <f>IF(D16&lt;=$E$7,$E$8,"")</f>
        <v>4924.0049999999956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147816.34381714714</v>
      </c>
      <c r="F17" s="15">
        <f t="shared" ref="F17:F75" si="2">IF(D17&lt;=$E$7,IF(D17=0,0,I17-SUM(G17:H17)),"")</f>
        <v>1105.648143568812</v>
      </c>
      <c r="G17" s="15">
        <f t="shared" ref="G17:G75" si="3">IF(D17&lt;=$E$7,IFERROR(E16*$J$6,""),"")</f>
        <v>3291.6869451992961</v>
      </c>
      <c r="H17" s="15">
        <f t="shared" ref="H17:H75" si="4">IFERROR(G17*16%,"")</f>
        <v>526.66991123188734</v>
      </c>
      <c r="I17" s="15">
        <f t="shared" ref="I17:I75" si="5">IF(D17&lt;=$E$7,$E$8,"")</f>
        <v>4924.0049999999956</v>
      </c>
    </row>
    <row r="18" spans="1:9" x14ac:dyDescent="0.25">
      <c r="A18">
        <v>3</v>
      </c>
      <c r="D18" s="14">
        <f t="shared" si="0"/>
        <v>3</v>
      </c>
      <c r="E18" s="15">
        <f t="shared" si="1"/>
        <v>146682.34687757975</v>
      </c>
      <c r="F18" s="15">
        <f t="shared" si="2"/>
        <v>1133.9969395673907</v>
      </c>
      <c r="G18" s="15">
        <f t="shared" si="3"/>
        <v>3267.248327959142</v>
      </c>
      <c r="H18" s="15">
        <f t="shared" si="4"/>
        <v>522.75973247346269</v>
      </c>
      <c r="I18" s="15">
        <f t="shared" si="5"/>
        <v>4924.0049999999956</v>
      </c>
    </row>
    <row r="19" spans="1:9" x14ac:dyDescent="0.25">
      <c r="A19">
        <v>4</v>
      </c>
      <c r="D19" s="14">
        <f t="shared" si="0"/>
        <v>4</v>
      </c>
      <c r="E19" s="15">
        <f t="shared" si="1"/>
        <v>145519.27427945877</v>
      </c>
      <c r="F19" s="15">
        <f t="shared" si="2"/>
        <v>1163.0725981209735</v>
      </c>
      <c r="G19" s="15">
        <f t="shared" si="3"/>
        <v>3242.1831050681226</v>
      </c>
      <c r="H19" s="15">
        <f t="shared" si="4"/>
        <v>518.74929681089964</v>
      </c>
      <c r="I19" s="15">
        <f t="shared" si="5"/>
        <v>4924.0049999999956</v>
      </c>
    </row>
    <row r="20" spans="1:9" x14ac:dyDescent="0.25">
      <c r="A20">
        <v>5</v>
      </c>
      <c r="D20" s="14">
        <f t="shared" si="0"/>
        <v>5</v>
      </c>
      <c r="E20" s="15">
        <f t="shared" si="1"/>
        <v>144326.38052348801</v>
      </c>
      <c r="F20" s="15">
        <f t="shared" si="2"/>
        <v>1192.8937559707419</v>
      </c>
      <c r="G20" s="15">
        <f t="shared" si="3"/>
        <v>3216.4752103700462</v>
      </c>
      <c r="H20" s="15">
        <f t="shared" si="4"/>
        <v>514.63603365920744</v>
      </c>
      <c r="I20" s="15">
        <f t="shared" si="5"/>
        <v>4924.0049999999956</v>
      </c>
    </row>
    <row r="21" spans="1:9" x14ac:dyDescent="0.25">
      <c r="A21">
        <v>6</v>
      </c>
      <c r="D21" s="14">
        <f t="shared" si="0"/>
        <v>6</v>
      </c>
      <c r="E21" s="15">
        <f t="shared" si="1"/>
        <v>143102.90099578447</v>
      </c>
      <c r="F21" s="15">
        <f t="shared" si="2"/>
        <v>1223.4795277035455</v>
      </c>
      <c r="G21" s="15">
        <f t="shared" si="3"/>
        <v>3190.1081657728018</v>
      </c>
      <c r="H21" s="15">
        <f t="shared" si="4"/>
        <v>510.41730652364828</v>
      </c>
      <c r="I21" s="15">
        <f t="shared" si="5"/>
        <v>4924.0049999999956</v>
      </c>
    </row>
    <row r="22" spans="1:9" x14ac:dyDescent="0.25">
      <c r="A22">
        <v>7</v>
      </c>
      <c r="D22" s="14">
        <f t="shared" si="0"/>
        <v>7</v>
      </c>
      <c r="E22" s="15">
        <f t="shared" si="1"/>
        <v>141848.05147778062</v>
      </c>
      <c r="F22" s="15">
        <f t="shared" si="2"/>
        <v>1254.8495180038526</v>
      </c>
      <c r="G22" s="15">
        <f t="shared" si="3"/>
        <v>3163.0650706863303</v>
      </c>
      <c r="H22" s="15">
        <f t="shared" si="4"/>
        <v>506.09041130981285</v>
      </c>
      <c r="I22" s="15">
        <f t="shared" si="5"/>
        <v>4924.0049999999956</v>
      </c>
    </row>
    <row r="23" spans="1:9" x14ac:dyDescent="0.25">
      <c r="A23">
        <v>8</v>
      </c>
      <c r="D23" s="14">
        <f t="shared" si="0"/>
        <v>8</v>
      </c>
      <c r="E23" s="15">
        <f t="shared" si="1"/>
        <v>140561.02764356078</v>
      </c>
      <c r="F23" s="15">
        <f t="shared" si="2"/>
        <v>1287.0238342198431</v>
      </c>
      <c r="G23" s="15">
        <f t="shared" si="3"/>
        <v>3135.3285911897865</v>
      </c>
      <c r="H23" s="15">
        <f t="shared" si="4"/>
        <v>501.65257459036587</v>
      </c>
      <c r="I23" s="15">
        <f t="shared" si="5"/>
        <v>4924.0049999999956</v>
      </c>
    </row>
    <row r="24" spans="1:9" x14ac:dyDescent="0.25">
      <c r="A24">
        <v>9</v>
      </c>
      <c r="D24" s="14">
        <f t="shared" si="0"/>
        <v>9</v>
      </c>
      <c r="E24" s="15">
        <f t="shared" si="1"/>
        <v>139241.00454430908</v>
      </c>
      <c r="F24" s="15">
        <f t="shared" si="2"/>
        <v>1320.0230992516999</v>
      </c>
      <c r="G24" s="15">
        <f t="shared" si="3"/>
        <v>3106.8809489209443</v>
      </c>
      <c r="H24" s="15">
        <f t="shared" si="4"/>
        <v>497.10095182735108</v>
      </c>
      <c r="I24" s="15">
        <f t="shared" si="5"/>
        <v>4924.0049999999956</v>
      </c>
    </row>
    <row r="25" spans="1:9" x14ac:dyDescent="0.25">
      <c r="A25">
        <v>10</v>
      </c>
      <c r="D25" s="14">
        <f t="shared" si="0"/>
        <v>10</v>
      </c>
      <c r="E25" s="15">
        <f t="shared" si="1"/>
        <v>137887.13607953873</v>
      </c>
      <c r="F25" s="15">
        <f t="shared" si="2"/>
        <v>1353.8684647703458</v>
      </c>
      <c r="G25" s="15">
        <f t="shared" si="3"/>
        <v>3077.7039096807325</v>
      </c>
      <c r="H25" s="15">
        <f t="shared" si="4"/>
        <v>492.4326255489172</v>
      </c>
      <c r="I25" s="15">
        <f t="shared" si="5"/>
        <v>4924.0049999999956</v>
      </c>
    </row>
    <row r="26" spans="1:9" x14ac:dyDescent="0.25">
      <c r="A26">
        <v>11</v>
      </c>
      <c r="D26" s="14">
        <f t="shared" si="0"/>
        <v>11</v>
      </c>
      <c r="E26" s="15">
        <f t="shared" si="1"/>
        <v>136498.55445476362</v>
      </c>
      <c r="F26" s="15">
        <f t="shared" si="2"/>
        <v>1388.5816247751186</v>
      </c>
      <c r="G26" s="15">
        <f t="shared" si="3"/>
        <v>3047.7787717455835</v>
      </c>
      <c r="H26" s="15">
        <f t="shared" si="4"/>
        <v>487.64460347929338</v>
      </c>
      <c r="I26" s="15">
        <f t="shared" si="5"/>
        <v>4924.0049999999956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135074.36962526458</v>
      </c>
      <c r="F27" s="15">
        <f t="shared" si="2"/>
        <v>1424.1848294990591</v>
      </c>
      <c r="G27" s="15">
        <f t="shared" si="3"/>
        <v>3017.0863538801177</v>
      </c>
      <c r="H27" s="15">
        <f t="shared" si="4"/>
        <v>482.73381662081886</v>
      </c>
      <c r="I27" s="15">
        <f t="shared" si="5"/>
        <v>4924.0049999999956</v>
      </c>
    </row>
    <row r="28" spans="1:9" x14ac:dyDescent="0.25">
      <c r="A28">
        <v>13</v>
      </c>
      <c r="D28" s="14">
        <f t="shared" si="0"/>
        <v>13</v>
      </c>
      <c r="E28" s="15">
        <f t="shared" si="1"/>
        <v>133613.66872559383</v>
      </c>
      <c r="F28" s="15">
        <f t="shared" si="2"/>
        <v>1460.7008996707332</v>
      </c>
      <c r="G28" s="15">
        <f t="shared" si="3"/>
        <v>2985.6069830424676</v>
      </c>
      <c r="H28" s="15">
        <f t="shared" si="4"/>
        <v>477.69711728679482</v>
      </c>
      <c r="I28" s="15">
        <f t="shared" si="5"/>
        <v>4924.0049999999956</v>
      </c>
    </row>
    <row r="29" spans="1:9" x14ac:dyDescent="0.25">
      <c r="A29">
        <v>14</v>
      </c>
      <c r="D29" s="14">
        <f t="shared" si="0"/>
        <v>14</v>
      </c>
      <c r="E29" s="15">
        <f t="shared" si="1"/>
        <v>132115.5154844521</v>
      </c>
      <c r="F29" s="15">
        <f t="shared" si="2"/>
        <v>1498.1532411417247</v>
      </c>
      <c r="G29" s="15">
        <f t="shared" si="3"/>
        <v>2953.3204817743713</v>
      </c>
      <c r="H29" s="15">
        <f t="shared" si="4"/>
        <v>472.5312770838994</v>
      </c>
      <c r="I29" s="15">
        <f t="shared" si="5"/>
        <v>4924.0049999999956</v>
      </c>
    </row>
    <row r="30" spans="1:9" x14ac:dyDescent="0.25">
      <c r="A30">
        <v>15</v>
      </c>
      <c r="D30" s="14">
        <f t="shared" si="0"/>
        <v>15</v>
      </c>
      <c r="E30" s="15">
        <f t="shared" si="1"/>
        <v>130578.94962456293</v>
      </c>
      <c r="F30" s="15">
        <f t="shared" si="2"/>
        <v>1536.5658598891769</v>
      </c>
      <c r="G30" s="15">
        <f t="shared" si="3"/>
        <v>2920.206155267947</v>
      </c>
      <c r="H30" s="15">
        <f t="shared" si="4"/>
        <v>467.23298484287153</v>
      </c>
      <c r="I30" s="15">
        <f t="shared" si="5"/>
        <v>4924.0049999999956</v>
      </c>
    </row>
    <row r="31" spans="1:9" x14ac:dyDescent="0.25">
      <c r="A31">
        <v>16</v>
      </c>
      <c r="D31" s="14">
        <f t="shared" si="0"/>
        <v>16</v>
      </c>
      <c r="E31" s="15">
        <f t="shared" si="1"/>
        <v>129002.98624715992</v>
      </c>
      <c r="F31" s="15">
        <f t="shared" si="2"/>
        <v>1575.9633774030012</v>
      </c>
      <c r="G31" s="15">
        <f t="shared" si="3"/>
        <v>2886.2427781008573</v>
      </c>
      <c r="H31" s="15">
        <f t="shared" si="4"/>
        <v>461.79884449613718</v>
      </c>
      <c r="I31" s="15">
        <f t="shared" si="5"/>
        <v>4924.0049999999956</v>
      </c>
    </row>
    <row r="32" spans="1:9" x14ac:dyDescent="0.25">
      <c r="A32">
        <v>17</v>
      </c>
      <c r="D32" s="14">
        <f t="shared" si="0"/>
        <v>17</v>
      </c>
      <c r="E32" s="15">
        <f t="shared" si="1"/>
        <v>127386.61520069231</v>
      </c>
      <c r="F32" s="15">
        <f t="shared" si="2"/>
        <v>1616.3710464676119</v>
      </c>
      <c r="G32" s="15">
        <f t="shared" si="3"/>
        <v>2851.4085806313651</v>
      </c>
      <c r="H32" s="15">
        <f t="shared" si="4"/>
        <v>456.22537290101843</v>
      </c>
      <c r="I32" s="15">
        <f t="shared" si="5"/>
        <v>4924.0049999999956</v>
      </c>
    </row>
    <row r="33" spans="1:9" x14ac:dyDescent="0.25">
      <c r="A33">
        <v>18</v>
      </c>
      <c r="D33" s="14">
        <f t="shared" si="0"/>
        <v>18</v>
      </c>
      <c r="E33" s="15">
        <f t="shared" si="1"/>
        <v>125728.800433344</v>
      </c>
      <c r="F33" s="15">
        <f t="shared" si="2"/>
        <v>1657.8147673483031</v>
      </c>
      <c r="G33" s="15">
        <f t="shared" si="3"/>
        <v>2815.6812350445625</v>
      </c>
      <c r="H33" s="15">
        <f t="shared" si="4"/>
        <v>450.50899760713003</v>
      </c>
      <c r="I33" s="15">
        <f t="shared" si="5"/>
        <v>4924.0049999999956</v>
      </c>
    </row>
    <row r="34" spans="1:9" x14ac:dyDescent="0.25">
      <c r="A34">
        <v>19</v>
      </c>
      <c r="D34" s="14">
        <f t="shared" si="0"/>
        <v>19</v>
      </c>
      <c r="E34" s="15">
        <f t="shared" si="1"/>
        <v>124028.47932895136</v>
      </c>
      <c r="F34" s="15">
        <f t="shared" si="2"/>
        <v>1700.3211043926467</v>
      </c>
      <c r="G34" s="15">
        <f t="shared" si="3"/>
        <v>2779.037841040818</v>
      </c>
      <c r="H34" s="15">
        <f t="shared" si="4"/>
        <v>444.64605456653089</v>
      </c>
      <c r="I34" s="15">
        <f t="shared" si="5"/>
        <v>4924.0049999999956</v>
      </c>
    </row>
    <row r="35" spans="1:9" x14ac:dyDescent="0.25">
      <c r="A35">
        <v>20</v>
      </c>
      <c r="D35" s="14">
        <f t="shared" si="0"/>
        <v>20</v>
      </c>
      <c r="E35" s="15">
        <f t="shared" si="1"/>
        <v>122284.56202589381</v>
      </c>
      <c r="F35" s="15">
        <f t="shared" si="2"/>
        <v>1743.9173030575485</v>
      </c>
      <c r="G35" s="15">
        <f t="shared" si="3"/>
        <v>2741.4549111572819</v>
      </c>
      <c r="H35" s="15">
        <f t="shared" si="4"/>
        <v>438.63278578516514</v>
      </c>
      <c r="I35" s="15">
        <f t="shared" si="5"/>
        <v>4924.0049999999956</v>
      </c>
    </row>
    <row r="36" spans="1:9" x14ac:dyDescent="0.25">
      <c r="A36">
        <v>21</v>
      </c>
      <c r="D36" s="14">
        <f t="shared" si="0"/>
        <v>21</v>
      </c>
      <c r="E36" s="15">
        <f t="shared" si="1"/>
        <v>120495.93071852093</v>
      </c>
      <c r="F36" s="15">
        <f t="shared" si="2"/>
        <v>1788.6313073728775</v>
      </c>
      <c r="G36" s="15">
        <f t="shared" si="3"/>
        <v>2702.908355713033</v>
      </c>
      <c r="H36" s="15">
        <f t="shared" si="4"/>
        <v>432.4653369140853</v>
      </c>
      <c r="I36" s="15">
        <f t="shared" si="5"/>
        <v>4924.0049999999956</v>
      </c>
    </row>
    <row r="37" spans="1:9" x14ac:dyDescent="0.25">
      <c r="A37">
        <v>22</v>
      </c>
      <c r="D37" s="14">
        <f t="shared" si="0"/>
        <v>22</v>
      </c>
      <c r="E37" s="15">
        <f t="shared" si="1"/>
        <v>118661.43894066807</v>
      </c>
      <c r="F37" s="15">
        <f t="shared" si="2"/>
        <v>1834.4917778528607</v>
      </c>
      <c r="G37" s="15">
        <f t="shared" si="3"/>
        <v>2663.3734673682197</v>
      </c>
      <c r="H37" s="15">
        <f t="shared" si="4"/>
        <v>426.13975477891518</v>
      </c>
      <c r="I37" s="15">
        <f t="shared" si="5"/>
        <v>4924.0049999999956</v>
      </c>
    </row>
    <row r="38" spans="1:9" x14ac:dyDescent="0.25">
      <c r="A38">
        <v>23</v>
      </c>
      <c r="D38" s="14">
        <f t="shared" si="0"/>
        <v>23</v>
      </c>
      <c r="E38" s="15">
        <f t="shared" si="1"/>
        <v>116779.91083080134</v>
      </c>
      <c r="F38" s="15">
        <f t="shared" si="2"/>
        <v>1881.5281098667306</v>
      </c>
      <c r="G38" s="15">
        <f t="shared" si="3"/>
        <v>2622.8249052872975</v>
      </c>
      <c r="H38" s="15">
        <f t="shared" si="4"/>
        <v>419.6519848459676</v>
      </c>
      <c r="I38" s="15">
        <f t="shared" si="5"/>
        <v>4924.0049999999956</v>
      </c>
    </row>
    <row r="39" spans="1:9" x14ac:dyDescent="0.25">
      <c r="A39">
        <v>24</v>
      </c>
      <c r="D39" s="14">
        <f t="shared" si="0"/>
        <v>24</v>
      </c>
      <c r="E39" s="15">
        <f t="shared" si="1"/>
        <v>114850.14037832095</v>
      </c>
      <c r="F39" s="15">
        <f t="shared" si="2"/>
        <v>1929.7704524803912</v>
      </c>
      <c r="G39" s="15">
        <f t="shared" si="3"/>
        <v>2581.2366788962108</v>
      </c>
      <c r="H39" s="15">
        <f t="shared" si="4"/>
        <v>412.99786862339374</v>
      </c>
      <c r="I39" s="15">
        <f t="shared" si="5"/>
        <v>4924.0049999999956</v>
      </c>
    </row>
    <row r="40" spans="1:9" x14ac:dyDescent="0.25">
      <c r="A40">
        <v>25</v>
      </c>
      <c r="D40" s="14">
        <f t="shared" si="0"/>
        <v>25</v>
      </c>
      <c r="E40" s="15">
        <f t="shared" si="1"/>
        <v>112870.89065053978</v>
      </c>
      <c r="F40" s="15">
        <f t="shared" si="2"/>
        <v>1979.249727781184</v>
      </c>
      <c r="G40" s="15">
        <f t="shared" si="3"/>
        <v>2538.5821312231133</v>
      </c>
      <c r="H40" s="15">
        <f t="shared" si="4"/>
        <v>406.17314099569813</v>
      </c>
      <c r="I40" s="15">
        <f t="shared" si="5"/>
        <v>4924.0049999999956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110840.89299984163</v>
      </c>
      <c r="F41" s="15">
        <f t="shared" si="2"/>
        <v>2029.9976506981457</v>
      </c>
      <c r="G41" s="15">
        <f t="shared" si="3"/>
        <v>2494.8339218119395</v>
      </c>
      <c r="H41" s="15">
        <f t="shared" si="4"/>
        <v>399.17342748991035</v>
      </c>
      <c r="I41" s="15">
        <f t="shared" si="5"/>
        <v>4924.0049999999956</v>
      </c>
    </row>
    <row r="42" spans="1:9" x14ac:dyDescent="0.25">
      <c r="A42">
        <v>27</v>
      </c>
      <c r="D42" s="14">
        <f t="shared" si="0"/>
        <v>27</v>
      </c>
      <c r="E42" s="15">
        <f t="shared" si="1"/>
        <v>108758.84625051118</v>
      </c>
      <c r="F42" s="15">
        <f t="shared" si="2"/>
        <v>2082.0467493304495</v>
      </c>
      <c r="G42" s="15">
        <f t="shared" si="3"/>
        <v>2449.9640091978845</v>
      </c>
      <c r="H42" s="15">
        <f t="shared" si="4"/>
        <v>391.99424147166155</v>
      </c>
      <c r="I42" s="15">
        <f t="shared" si="5"/>
        <v>4924.0049999999956</v>
      </c>
    </row>
    <row r="43" spans="1:9" x14ac:dyDescent="0.25">
      <c r="A43">
        <v>28</v>
      </c>
      <c r="D43" s="14">
        <f t="shared" si="0"/>
        <v>28</v>
      </c>
      <c r="E43" s="15">
        <f t="shared" si="1"/>
        <v>106623.41586471412</v>
      </c>
      <c r="F43" s="15">
        <f t="shared" si="2"/>
        <v>2135.4303857970726</v>
      </c>
      <c r="G43" s="15">
        <f t="shared" si="3"/>
        <v>2403.9436329335545</v>
      </c>
      <c r="H43" s="15">
        <f t="shared" si="4"/>
        <v>384.6309812693687</v>
      </c>
      <c r="I43" s="15">
        <f t="shared" si="5"/>
        <v>4924.0049999999956</v>
      </c>
    </row>
    <row r="44" spans="1:9" x14ac:dyDescent="0.25">
      <c r="A44">
        <v>29</v>
      </c>
      <c r="D44" s="14">
        <f t="shared" si="0"/>
        <v>29</v>
      </c>
      <c r="E44" s="15">
        <f t="shared" si="1"/>
        <v>104433.23308709307</v>
      </c>
      <c r="F44" s="15">
        <f t="shared" si="2"/>
        <v>2190.1827776210453</v>
      </c>
      <c r="G44" s="15">
        <f t="shared" si="3"/>
        <v>2356.7432951542673</v>
      </c>
      <c r="H44" s="15">
        <f t="shared" si="4"/>
        <v>377.07892722468279</v>
      </c>
      <c r="I44" s="15">
        <f t="shared" si="5"/>
        <v>4924.0049999999956</v>
      </c>
    </row>
    <row r="45" spans="1:9" x14ac:dyDescent="0.25">
      <c r="A45">
        <v>30</v>
      </c>
      <c r="D45" s="14">
        <f t="shared" si="0"/>
        <v>30</v>
      </c>
      <c r="E45" s="15">
        <f t="shared" si="1"/>
        <v>102186.89406743107</v>
      </c>
      <c r="F45" s="15">
        <f t="shared" si="2"/>
        <v>2246.3390196619985</v>
      </c>
      <c r="G45" s="15">
        <f t="shared" si="3"/>
        <v>2308.332741670687</v>
      </c>
      <c r="H45" s="15">
        <f t="shared" si="4"/>
        <v>369.33323866730996</v>
      </c>
      <c r="I45" s="15">
        <f t="shared" si="5"/>
        <v>4924.0049999999956</v>
      </c>
    </row>
    <row r="46" spans="1:9" x14ac:dyDescent="0.25">
      <c r="A46">
        <v>31</v>
      </c>
      <c r="D46" s="14">
        <f t="shared" si="0"/>
        <v>31</v>
      </c>
      <c r="E46" s="15">
        <f t="shared" si="1"/>
        <v>99882.958960820019</v>
      </c>
      <c r="F46" s="15">
        <f t="shared" si="2"/>
        <v>2303.9351066110498</v>
      </c>
      <c r="G46" s="15">
        <f t="shared" si="3"/>
        <v>2258.6809425766774</v>
      </c>
      <c r="H46" s="15">
        <f t="shared" si="4"/>
        <v>361.38895081226838</v>
      </c>
      <c r="I46" s="15">
        <f t="shared" si="5"/>
        <v>4924.0049999999956</v>
      </c>
    </row>
    <row r="47" spans="1:9" x14ac:dyDescent="0.25">
      <c r="A47">
        <v>32</v>
      </c>
      <c r="D47" s="14">
        <f t="shared" si="0"/>
        <v>32</v>
      </c>
      <c r="E47" s="15">
        <f t="shared" si="1"/>
        <v>97519.951004757546</v>
      </c>
      <c r="F47" s="15">
        <f t="shared" si="2"/>
        <v>2363.007956062469</v>
      </c>
      <c r="G47" s="15">
        <f t="shared" si="3"/>
        <v>2207.7560723599368</v>
      </c>
      <c r="H47" s="15">
        <f t="shared" si="4"/>
        <v>353.2409715775899</v>
      </c>
      <c r="I47" s="15">
        <f t="shared" si="5"/>
        <v>4924.0049999999956</v>
      </c>
    </row>
    <row r="48" spans="1:9" x14ac:dyDescent="0.25">
      <c r="A48">
        <v>33</v>
      </c>
      <c r="D48" s="14">
        <f t="shared" si="0"/>
        <v>33</v>
      </c>
      <c r="E48" s="15">
        <f t="shared" si="1"/>
        <v>95096.355572580651</v>
      </c>
      <c r="F48" s="15">
        <f t="shared" si="2"/>
        <v>2423.5954321768945</v>
      </c>
      <c r="G48" s="15">
        <f t="shared" si="3"/>
        <v>2155.5254895026733</v>
      </c>
      <c r="H48" s="15">
        <f t="shared" si="4"/>
        <v>344.8840783204277</v>
      </c>
      <c r="I48" s="15">
        <f t="shared" si="5"/>
        <v>4924.0049999999956</v>
      </c>
    </row>
    <row r="49" spans="1:9" x14ac:dyDescent="0.25">
      <c r="A49">
        <v>34</v>
      </c>
      <c r="D49" s="14">
        <f t="shared" si="0"/>
        <v>34</v>
      </c>
      <c r="E49" s="15">
        <f t="shared" si="1"/>
        <v>92610.619202629372</v>
      </c>
      <c r="F49" s="15">
        <f t="shared" si="2"/>
        <v>2485.7363699512771</v>
      </c>
      <c r="G49" s="15">
        <f t="shared" si="3"/>
        <v>2101.9557155592402</v>
      </c>
      <c r="H49" s="15">
        <f t="shared" si="4"/>
        <v>336.31291448947843</v>
      </c>
      <c r="I49" s="15">
        <f t="shared" si="5"/>
        <v>4924.0049999999956</v>
      </c>
    </row>
    <row r="50" spans="1:9" x14ac:dyDescent="0.25">
      <c r="A50">
        <v>35</v>
      </c>
      <c r="D50" s="14">
        <f t="shared" si="0"/>
        <v>35</v>
      </c>
      <c r="E50" s="15">
        <f t="shared" si="1"/>
        <v>90061.148602518268</v>
      </c>
      <c r="F50" s="15">
        <f t="shared" si="2"/>
        <v>2549.4706001111017</v>
      </c>
      <c r="G50" s="15">
        <f t="shared" si="3"/>
        <v>2047.0124136973222</v>
      </c>
      <c r="H50" s="15">
        <f t="shared" si="4"/>
        <v>327.52198619157156</v>
      </c>
      <c r="I50" s="15">
        <f t="shared" si="5"/>
        <v>4924.0049999999956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87446.309627877417</v>
      </c>
      <c r="F51" s="15">
        <f t="shared" si="2"/>
        <v>2614.8389746408484</v>
      </c>
      <c r="G51" s="15">
        <f t="shared" si="3"/>
        <v>1990.66036668892</v>
      </c>
      <c r="H51" s="15">
        <f t="shared" si="4"/>
        <v>318.50565867022721</v>
      </c>
      <c r="I51" s="15">
        <f t="shared" si="5"/>
        <v>4924.0049999999956</v>
      </c>
    </row>
    <row r="52" spans="1:9" x14ac:dyDescent="0.25">
      <c r="A52">
        <v>37</v>
      </c>
      <c r="D52" s="14">
        <f t="shared" si="0"/>
        <v>37</v>
      </c>
      <c r="E52" s="15">
        <f t="shared" si="1"/>
        <v>84764.426234908373</v>
      </c>
      <c r="F52" s="15">
        <f t="shared" si="2"/>
        <v>2681.88339296905</v>
      </c>
      <c r="G52" s="15">
        <f t="shared" si="3"/>
        <v>1932.8634543370219</v>
      </c>
      <c r="H52" s="15">
        <f t="shared" si="4"/>
        <v>309.25815269392353</v>
      </c>
      <c r="I52" s="15">
        <f t="shared" si="5"/>
        <v>4924.0049999999956</v>
      </c>
    </row>
    <row r="53" spans="1:9" x14ac:dyDescent="0.25">
      <c r="A53">
        <v>38</v>
      </c>
      <c r="D53" s="14">
        <f t="shared" si="0"/>
        <v>38</v>
      </c>
      <c r="E53" s="15">
        <f t="shared" si="1"/>
        <v>82013.779406083631</v>
      </c>
      <c r="F53" s="15">
        <f t="shared" si="2"/>
        <v>2750.6468288247402</v>
      </c>
      <c r="G53" s="15">
        <f t="shared" si="3"/>
        <v>1873.584630323496</v>
      </c>
      <c r="H53" s="15">
        <f t="shared" si="4"/>
        <v>299.77354085175938</v>
      </c>
      <c r="I53" s="15">
        <f t="shared" si="5"/>
        <v>4924.0049999999956</v>
      </c>
    </row>
    <row r="54" spans="1:9" x14ac:dyDescent="0.25">
      <c r="A54">
        <v>39</v>
      </c>
      <c r="D54" s="14">
        <f t="shared" si="0"/>
        <v>39</v>
      </c>
      <c r="E54" s="15">
        <f t="shared" si="1"/>
        <v>79192.606048301139</v>
      </c>
      <c r="F54" s="15">
        <f t="shared" si="2"/>
        <v>2821.173357782493</v>
      </c>
      <c r="G54" s="15">
        <f t="shared" si="3"/>
        <v>1812.7858984633644</v>
      </c>
      <c r="H54" s="15">
        <f t="shared" si="4"/>
        <v>290.0457437541383</v>
      </c>
      <c r="I54" s="15">
        <f t="shared" si="5"/>
        <v>4924.0049999999956</v>
      </c>
    </row>
    <row r="55" spans="1:9" x14ac:dyDescent="0.25">
      <c r="A55">
        <v>40</v>
      </c>
      <c r="D55" s="14">
        <f t="shared" si="0"/>
        <v>40</v>
      </c>
      <c r="E55" s="15">
        <f t="shared" si="1"/>
        <v>76299.097862787414</v>
      </c>
      <c r="F55" s="15">
        <f t="shared" si="2"/>
        <v>2893.5081855137214</v>
      </c>
      <c r="G55" s="15">
        <f t="shared" si="3"/>
        <v>1750.4282883502365</v>
      </c>
      <c r="H55" s="15">
        <f t="shared" si="4"/>
        <v>280.06852613603786</v>
      </c>
      <c r="I55" s="15">
        <f t="shared" si="5"/>
        <v>4924.0049999999956</v>
      </c>
    </row>
    <row r="56" spans="1:9" x14ac:dyDescent="0.25">
      <c r="A56">
        <v>41</v>
      </c>
      <c r="D56" s="14">
        <f t="shared" si="0"/>
        <v>41</v>
      </c>
      <c r="E56" s="15">
        <f t="shared" si="1"/>
        <v>73331.400186025072</v>
      </c>
      <c r="F56" s="15">
        <f t="shared" si="2"/>
        <v>2967.6976767623378</v>
      </c>
      <c r="G56" s="15">
        <f t="shared" si="3"/>
        <v>1686.4718303772911</v>
      </c>
      <c r="H56" s="15">
        <f t="shared" si="4"/>
        <v>269.83549286036657</v>
      </c>
      <c r="I56" s="15">
        <f t="shared" si="5"/>
        <v>4924.0049999999956</v>
      </c>
    </row>
    <row r="57" spans="1:9" x14ac:dyDescent="0.25">
      <c r="A57">
        <v>42</v>
      </c>
      <c r="D57" s="14">
        <f t="shared" si="0"/>
        <v>42</v>
      </c>
      <c r="E57" s="15">
        <f t="shared" si="1"/>
        <v>70287.610800961716</v>
      </c>
      <c r="F57" s="15">
        <f t="shared" si="2"/>
        <v>3043.7893850633491</v>
      </c>
      <c r="G57" s="15">
        <f t="shared" si="3"/>
        <v>1620.8755301177985</v>
      </c>
      <c r="H57" s="15">
        <f t="shared" si="4"/>
        <v>259.34008481884774</v>
      </c>
      <c r="I57" s="15">
        <f t="shared" si="5"/>
        <v>4924.0049999999956</v>
      </c>
    </row>
    <row r="58" spans="1:9" x14ac:dyDescent="0.25">
      <c r="A58">
        <v>43</v>
      </c>
      <c r="D58" s="14">
        <f t="shared" si="0"/>
        <v>43</v>
      </c>
      <c r="E58" s="15">
        <f t="shared" si="1"/>
        <v>67165.778717738285</v>
      </c>
      <c r="F58" s="15">
        <f t="shared" si="2"/>
        <v>3121.8320832234367</v>
      </c>
      <c r="G58" s="15">
        <f t="shared" si="3"/>
        <v>1553.5973420487576</v>
      </c>
      <c r="H58" s="15">
        <f t="shared" si="4"/>
        <v>248.57557472780121</v>
      </c>
      <c r="I58" s="15">
        <f t="shared" si="5"/>
        <v>4924.0049999999956</v>
      </c>
    </row>
    <row r="59" spans="1:9" x14ac:dyDescent="0.25">
      <c r="A59">
        <v>44</v>
      </c>
      <c r="D59" s="14">
        <f t="shared" si="0"/>
        <v>44</v>
      </c>
      <c r="E59" s="15">
        <f t="shared" si="1"/>
        <v>63963.902923155227</v>
      </c>
      <c r="F59" s="15">
        <f t="shared" si="2"/>
        <v>3201.8757945830557</v>
      </c>
      <c r="G59" s="15">
        <f t="shared" si="3"/>
        <v>1484.5941426008101</v>
      </c>
      <c r="H59" s="15">
        <f t="shared" si="4"/>
        <v>237.53506281612962</v>
      </c>
      <c r="I59" s="15">
        <f t="shared" si="5"/>
        <v>4924.0049999999956</v>
      </c>
    </row>
    <row r="60" spans="1:9" x14ac:dyDescent="0.25">
      <c r="A60">
        <v>45</v>
      </c>
      <c r="D60" s="14">
        <f t="shared" si="0"/>
        <v>45</v>
      </c>
      <c r="E60" s="15">
        <f t="shared" si="1"/>
        <v>60679.931098075125</v>
      </c>
      <c r="F60" s="15">
        <f t="shared" si="2"/>
        <v>3283.9718250800984</v>
      </c>
      <c r="G60" s="15">
        <f t="shared" si="3"/>
        <v>1413.8217025171527</v>
      </c>
      <c r="H60" s="15">
        <f t="shared" si="4"/>
        <v>226.21147240274445</v>
      </c>
      <c r="I60" s="15">
        <f t="shared" si="5"/>
        <v>4924.0049999999956</v>
      </c>
    </row>
    <row r="61" spans="1:9" x14ac:dyDescent="0.25">
      <c r="A61">
        <v>46</v>
      </c>
      <c r="D61" s="14">
        <f t="shared" si="0"/>
        <v>46</v>
      </c>
      <c r="E61" s="15">
        <f t="shared" si="1"/>
        <v>57311.758301939459</v>
      </c>
      <c r="F61" s="15">
        <f t="shared" si="2"/>
        <v>3368.1727961356637</v>
      </c>
      <c r="G61" s="15">
        <f t="shared" si="3"/>
        <v>1341.2346585037342</v>
      </c>
      <c r="H61" s="15">
        <f t="shared" si="4"/>
        <v>214.59754536059748</v>
      </c>
      <c r="I61" s="15">
        <f t="shared" si="5"/>
        <v>4924.0049999999956</v>
      </c>
    </row>
    <row r="62" spans="1:9" x14ac:dyDescent="0.25">
      <c r="A62">
        <v>47</v>
      </c>
      <c r="D62" s="14">
        <f t="shared" si="0"/>
        <v>47</v>
      </c>
      <c r="E62" s="15">
        <f t="shared" si="1"/>
        <v>53857.225623556435</v>
      </c>
      <c r="F62" s="15">
        <f t="shared" si="2"/>
        <v>3454.5326783830233</v>
      </c>
      <c r="G62" s="15">
        <f t="shared" si="3"/>
        <v>1266.7864841525623</v>
      </c>
      <c r="H62" s="15">
        <f t="shared" si="4"/>
        <v>202.68583746440996</v>
      </c>
      <c r="I62" s="15">
        <f t="shared" si="5"/>
        <v>4924.0049999999956</v>
      </c>
    </row>
    <row r="63" spans="1:9" x14ac:dyDescent="0.25">
      <c r="A63">
        <v>48</v>
      </c>
      <c r="D63" s="14">
        <f t="shared" si="0"/>
        <v>48</v>
      </c>
      <c r="E63" s="15">
        <f t="shared" si="1"/>
        <v>50314.118797295043</v>
      </c>
      <c r="F63" s="15">
        <f t="shared" si="2"/>
        <v>3543.1068262613899</v>
      </c>
      <c r="G63" s="15">
        <f t="shared" si="3"/>
        <v>1190.4294601194874</v>
      </c>
      <c r="H63" s="15">
        <f t="shared" si="4"/>
        <v>190.46871361911801</v>
      </c>
      <c r="I63" s="15">
        <f t="shared" si="5"/>
        <v>4924.0049999999956</v>
      </c>
    </row>
    <row r="64" spans="1:9" x14ac:dyDescent="0.25">
      <c r="A64">
        <v>49</v>
      </c>
      <c r="D64" s="14">
        <f t="shared" si="0"/>
        <v>49</v>
      </c>
      <c r="E64" s="15">
        <f t="shared" si="1"/>
        <v>46680.166783798362</v>
      </c>
      <c r="F64" s="15">
        <f t="shared" si="2"/>
        <v>3633.9520134966783</v>
      </c>
      <c r="G64" s="15">
        <f t="shared" si="3"/>
        <v>1112.1146435373425</v>
      </c>
      <c r="H64" s="15">
        <f t="shared" si="4"/>
        <v>177.93834296597481</v>
      </c>
      <c r="I64" s="15">
        <f t="shared" si="5"/>
        <v>4924.0049999999956</v>
      </c>
    </row>
    <row r="65" spans="1:9" x14ac:dyDescent="0.25">
      <c r="A65">
        <v>50</v>
      </c>
      <c r="D65" s="14">
        <f t="shared" si="0"/>
        <v>50</v>
      </c>
      <c r="E65" s="15">
        <f t="shared" si="1"/>
        <v>42953.040314306381</v>
      </c>
      <c r="F65" s="15">
        <f t="shared" si="2"/>
        <v>3727.1264694919837</v>
      </c>
      <c r="G65" s="15">
        <f t="shared" si="3"/>
        <v>1031.791836644838</v>
      </c>
      <c r="H65" s="15">
        <f t="shared" si="4"/>
        <v>165.08669386317408</v>
      </c>
      <c r="I65" s="15">
        <f t="shared" si="5"/>
        <v>4924.0049999999956</v>
      </c>
    </row>
    <row r="66" spans="1:9" x14ac:dyDescent="0.25">
      <c r="A66">
        <v>51</v>
      </c>
      <c r="D66" s="14">
        <f t="shared" si="0"/>
        <v>51</v>
      </c>
      <c r="E66" s="15">
        <f t="shared" si="1"/>
        <v>39130.35039765526</v>
      </c>
      <c r="F66" s="15">
        <f t="shared" si="2"/>
        <v>3822.6899166511175</v>
      </c>
      <c r="G66" s="15">
        <f t="shared" si="3"/>
        <v>949.40955461110161</v>
      </c>
      <c r="H66" s="15">
        <f t="shared" si="4"/>
        <v>151.90552873777625</v>
      </c>
      <c r="I66" s="15">
        <f t="shared" si="5"/>
        <v>4924.0049999999956</v>
      </c>
    </row>
    <row r="67" spans="1:9" x14ac:dyDescent="0.25">
      <c r="A67">
        <v>52</v>
      </c>
      <c r="D67" s="14">
        <f t="shared" si="0"/>
        <v>52</v>
      </c>
      <c r="E67" s="15">
        <f t="shared" si="1"/>
        <v>35209.646788996142</v>
      </c>
      <c r="F67" s="15">
        <f t="shared" si="2"/>
        <v>3920.7036086591156</v>
      </c>
      <c r="G67" s="15">
        <f t="shared" si="3"/>
        <v>864.91499253524137</v>
      </c>
      <c r="H67" s="15">
        <f t="shared" si="4"/>
        <v>138.38639880563863</v>
      </c>
      <c r="I67" s="15">
        <f t="shared" si="5"/>
        <v>4924.0049999999956</v>
      </c>
    </row>
    <row r="68" spans="1:9" x14ac:dyDescent="0.25">
      <c r="A68">
        <v>53</v>
      </c>
      <c r="D68" s="14">
        <f t="shared" si="0"/>
        <v>53</v>
      </c>
      <c r="E68" s="15">
        <f t="shared" si="1"/>
        <v>31188.416419251887</v>
      </c>
      <c r="F68" s="15">
        <f t="shared" si="2"/>
        <v>4021.2303697442558</v>
      </c>
      <c r="G68" s="15">
        <f t="shared" si="3"/>
        <v>778.25399159977587</v>
      </c>
      <c r="H68" s="15">
        <f t="shared" si="4"/>
        <v>124.52063865596415</v>
      </c>
      <c r="I68" s="15">
        <f t="shared" si="5"/>
        <v>4924.0049999999956</v>
      </c>
    </row>
    <row r="69" spans="1:9" x14ac:dyDescent="0.25">
      <c r="A69">
        <v>54</v>
      </c>
      <c r="D69" s="14">
        <f t="shared" si="0"/>
        <v>54</v>
      </c>
      <c r="E69" s="15">
        <f t="shared" si="1"/>
        <v>27064.081784305134</v>
      </c>
      <c r="F69" s="15">
        <f t="shared" si="2"/>
        <v>4124.3346349467556</v>
      </c>
      <c r="G69" s="15">
        <f t="shared" si="3"/>
        <v>689.37100435624109</v>
      </c>
      <c r="H69" s="15">
        <f t="shared" si="4"/>
        <v>110.29936069699858</v>
      </c>
      <c r="I69" s="15">
        <f t="shared" si="5"/>
        <v>4924.0049999999956</v>
      </c>
    </row>
    <row r="70" spans="1:9" x14ac:dyDescent="0.25">
      <c r="A70">
        <v>55</v>
      </c>
      <c r="D70" s="14">
        <f t="shared" si="0"/>
        <v>55</v>
      </c>
      <c r="E70" s="15">
        <f t="shared" si="1"/>
        <v>22833.999292885172</v>
      </c>
      <c r="F70" s="15">
        <f t="shared" si="2"/>
        <v>4230.0824914199602</v>
      </c>
      <c r="G70" s="15">
        <f t="shared" si="3"/>
        <v>598.20905912071976</v>
      </c>
      <c r="H70" s="15">
        <f t="shared" si="4"/>
        <v>95.713449459315157</v>
      </c>
      <c r="I70" s="15">
        <f t="shared" si="5"/>
        <v>4924.0049999999956</v>
      </c>
    </row>
    <row r="71" spans="1:9" x14ac:dyDescent="0.25">
      <c r="A71">
        <v>56</v>
      </c>
      <c r="D71" s="14">
        <f t="shared" si="0"/>
        <v>56</v>
      </c>
      <c r="E71" s="15">
        <f t="shared" si="1"/>
        <v>18495.457572094685</v>
      </c>
      <c r="F71" s="15">
        <f t="shared" si="2"/>
        <v>4338.5417207904866</v>
      </c>
      <c r="G71" s="15">
        <f t="shared" si="3"/>
        <v>504.70972345647328</v>
      </c>
      <c r="H71" s="15">
        <f t="shared" si="4"/>
        <v>80.753555753035727</v>
      </c>
      <c r="I71" s="15">
        <f t="shared" si="5"/>
        <v>4924.0049999999956</v>
      </c>
    </row>
    <row r="72" spans="1:9" x14ac:dyDescent="0.25">
      <c r="A72">
        <v>57</v>
      </c>
      <c r="D72" s="14">
        <f t="shared" si="0"/>
        <v>57</v>
      </c>
      <c r="E72" s="15">
        <f t="shared" si="1"/>
        <v>14045.675729490202</v>
      </c>
      <c r="F72" s="15">
        <f t="shared" si="2"/>
        <v>4449.7818426044832</v>
      </c>
      <c r="G72" s="15">
        <f t="shared" si="3"/>
        <v>408.81306672026909</v>
      </c>
      <c r="H72" s="15">
        <f t="shared" si="4"/>
        <v>65.410090675243055</v>
      </c>
      <c r="I72" s="15">
        <f t="shared" si="5"/>
        <v>4924.0049999999956</v>
      </c>
    </row>
    <row r="73" spans="1:9" x14ac:dyDescent="0.25">
      <c r="A73">
        <v>58</v>
      </c>
      <c r="D73" s="14">
        <f t="shared" si="0"/>
        <v>58</v>
      </c>
      <c r="E73" s="15">
        <f t="shared" si="1"/>
        <v>9481.8015706023471</v>
      </c>
      <c r="F73" s="15">
        <f t="shared" si="2"/>
        <v>4563.8741588878556</v>
      </c>
      <c r="G73" s="15">
        <f t="shared" si="3"/>
        <v>310.45762164839653</v>
      </c>
      <c r="H73" s="15">
        <f t="shared" si="4"/>
        <v>49.673219463743443</v>
      </c>
      <c r="I73" s="15">
        <f t="shared" si="5"/>
        <v>4924.0049999999956</v>
      </c>
    </row>
    <row r="74" spans="1:9" x14ac:dyDescent="0.25">
      <c r="A74">
        <v>59</v>
      </c>
      <c r="D74" s="14">
        <f t="shared" si="0"/>
        <v>59</v>
      </c>
      <c r="E74" s="15">
        <f t="shared" si="1"/>
        <v>4800.9097707533401</v>
      </c>
      <c r="F74" s="15">
        <f t="shared" si="2"/>
        <v>4680.8917998490069</v>
      </c>
      <c r="G74" s="15">
        <f t="shared" si="3"/>
        <v>209.58034495774871</v>
      </c>
      <c r="H74" s="15">
        <f t="shared" si="4"/>
        <v>33.532855193239797</v>
      </c>
      <c r="I74" s="15">
        <f t="shared" si="5"/>
        <v>4924.0049999999956</v>
      </c>
    </row>
    <row r="75" spans="1:9" x14ac:dyDescent="0.25">
      <c r="A75">
        <v>60</v>
      </c>
      <c r="D75" s="14">
        <f t="shared" si="0"/>
        <v>60</v>
      </c>
      <c r="E75" s="15">
        <f t="shared" si="1"/>
        <v>-6.3664629124104977E-11</v>
      </c>
      <c r="F75" s="15">
        <f t="shared" si="2"/>
        <v>4800.9097707534038</v>
      </c>
      <c r="G75" s="15">
        <f t="shared" si="3"/>
        <v>106.11657693671735</v>
      </c>
      <c r="H75" s="15">
        <f t="shared" si="4"/>
        <v>16.978652309874775</v>
      </c>
      <c r="I75" s="15">
        <f t="shared" si="5"/>
        <v>4924.0049999999956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>
      <formula1>"JUBILADO, PENSIONADO LEY"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4">
        <v>30</v>
      </c>
      <c r="XFD2" s="23">
        <v>2.3405680025931311E-2</v>
      </c>
    </row>
    <row r="3" spans="1:14 16383:16384" x14ac:dyDescent="0.25">
      <c r="XFC3" s="24">
        <v>36</v>
      </c>
      <c r="XFD3" s="23">
        <v>2.3405703857123004E-2</v>
      </c>
    </row>
    <row r="4" spans="1:14 16383:16384" x14ac:dyDescent="0.25">
      <c r="C4" s="26" t="s">
        <v>9</v>
      </c>
      <c r="D4" s="26"/>
      <c r="E4" s="5"/>
      <c r="F4" s="1"/>
      <c r="G4" s="1"/>
      <c r="H4" s="10"/>
      <c r="I4" s="10"/>
      <c r="J4" s="1"/>
      <c r="XFC4" s="24">
        <v>42</v>
      </c>
      <c r="XFD4" s="23">
        <v>2.3405690660231987E-2</v>
      </c>
    </row>
    <row r="5" spans="1:14 16383:16384" x14ac:dyDescent="0.25">
      <c r="C5" s="26" t="s">
        <v>10</v>
      </c>
      <c r="D5" s="26"/>
      <c r="E5" s="21" t="s">
        <v>24</v>
      </c>
      <c r="F5" s="1"/>
      <c r="G5" s="1"/>
      <c r="H5" s="1"/>
      <c r="I5" s="1"/>
      <c r="J5" s="1"/>
      <c r="XFC5" s="24">
        <v>48</v>
      </c>
      <c r="XFD5" s="23">
        <v>2.3405678919894146E-2</v>
      </c>
    </row>
    <row r="6" spans="1:14 16383:16384" x14ac:dyDescent="0.25">
      <c r="C6" s="26" t="s">
        <v>19</v>
      </c>
      <c r="D6" s="26"/>
      <c r="E6" s="22">
        <v>200000</v>
      </c>
      <c r="F6" s="1"/>
      <c r="G6" s="1"/>
      <c r="H6" s="27" t="s">
        <v>18</v>
      </c>
      <c r="I6" s="27"/>
      <c r="J6" s="9">
        <f>J7/1.16</f>
        <v>2.0177310367182167E-2</v>
      </c>
      <c r="XFC6" s="24">
        <v>54</v>
      </c>
      <c r="XFD6" s="23">
        <v>2.3405699180374117E-2</v>
      </c>
    </row>
    <row r="7" spans="1:14 16383:16384" x14ac:dyDescent="0.25">
      <c r="C7" s="26" t="s">
        <v>11</v>
      </c>
      <c r="D7" s="26"/>
      <c r="E7" s="2">
        <v>30</v>
      </c>
      <c r="F7" s="1" t="s">
        <v>8</v>
      </c>
      <c r="G7" s="1"/>
      <c r="H7" s="27" t="s">
        <v>17</v>
      </c>
      <c r="I7" s="27"/>
      <c r="J7" s="9">
        <f>VLOOKUP(E7,$XFC$1:$XFD$7,2,0)</f>
        <v>2.3405680025931311E-2</v>
      </c>
      <c r="XFC7" s="24">
        <v>60</v>
      </c>
      <c r="XFD7" s="23">
        <v>2.3405685062164401E-2</v>
      </c>
    </row>
    <row r="8" spans="1:14 16383:16384" x14ac:dyDescent="0.25">
      <c r="C8" s="26" t="s">
        <v>12</v>
      </c>
      <c r="D8" s="26"/>
      <c r="E8" s="3">
        <f>-PMT(J7,E7,E6,0,0)</f>
        <v>9353.5600000000195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280606.80000000057</v>
      </c>
      <c r="F9" s="1"/>
      <c r="G9" s="1"/>
      <c r="H9" s="29" t="s">
        <v>20</v>
      </c>
      <c r="I9" s="29"/>
      <c r="J9" s="11">
        <f>+((G13+H13)/F13)/E7</f>
        <v>1.3434466666666749E-2</v>
      </c>
      <c r="K9" s="16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30" t="s">
        <v>6</v>
      </c>
      <c r="E13" s="30"/>
      <c r="F13" s="6">
        <f>SUM(F15:F175)</f>
        <v>200000.00000000009</v>
      </c>
      <c r="G13" s="6">
        <f>SUM(G15:G175)</f>
        <v>69488.620689655625</v>
      </c>
      <c r="H13" s="6">
        <f>SUM(H15:H175)</f>
        <v>11118.1793103449</v>
      </c>
      <c r="I13" s="6">
        <f>SUM(I15:I175)</f>
        <v>280606.80000000069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195327.57600518625</v>
      </c>
      <c r="F16" s="15">
        <f>IF(D16&lt;=$E$7,IF(D16=0,0,I16-SUM(G16:H16)),"")</f>
        <v>4672.4239948137565</v>
      </c>
      <c r="G16" s="15">
        <f>IF(D16&lt;=$E$7,IFERROR(E15*$J$6,""),"")</f>
        <v>4035.4620734364335</v>
      </c>
      <c r="H16" s="15">
        <f>IFERROR(G16*16%,"")</f>
        <v>645.67393174982942</v>
      </c>
      <c r="I16" s="15">
        <f>IF(D16&lt;=$E$7,$E$8,"")</f>
        <v>9353.5600000000195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190545.7907494044</v>
      </c>
      <c r="F17" s="15">
        <f t="shared" ref="F17:F75" si="2">IF(D17&lt;=$E$7,IF(D17=0,0,I17-SUM(G17:H17)),"")</f>
        <v>4781.7852557818514</v>
      </c>
      <c r="G17" s="15">
        <f t="shared" ref="G17:G75" si="3">IF(D17&lt;=$E$7,IFERROR(E16*$J$6,""),"")</f>
        <v>3941.1851243260071</v>
      </c>
      <c r="H17" s="15">
        <f t="shared" ref="H17:H75" si="4">IFERROR(G17*16%,"")</f>
        <v>630.58961989216118</v>
      </c>
      <c r="I17" s="15">
        <f t="shared" ref="I17:I75" si="5">IF(D17&lt;=$E$7,$E$8,"")</f>
        <v>9353.5600000000195</v>
      </c>
    </row>
    <row r="18" spans="1:9" x14ac:dyDescent="0.25">
      <c r="A18">
        <v>3</v>
      </c>
      <c r="D18" s="14">
        <f t="shared" si="0"/>
        <v>3</v>
      </c>
      <c r="E18" s="15">
        <f t="shared" si="1"/>
        <v>185652.08455797299</v>
      </c>
      <c r="F18" s="15">
        <f t="shared" si="2"/>
        <v>4893.7061914313972</v>
      </c>
      <c r="G18" s="15">
        <f t="shared" si="3"/>
        <v>3844.7015591108811</v>
      </c>
      <c r="H18" s="15">
        <f t="shared" si="4"/>
        <v>615.15224945774105</v>
      </c>
      <c r="I18" s="15">
        <f t="shared" si="5"/>
        <v>9353.5600000000195</v>
      </c>
    </row>
    <row r="19" spans="1:9" x14ac:dyDescent="0.25">
      <c r="A19">
        <v>4</v>
      </c>
      <c r="D19" s="14">
        <f t="shared" si="0"/>
        <v>4</v>
      </c>
      <c r="E19" s="15">
        <f t="shared" si="1"/>
        <v>180643.83784528403</v>
      </c>
      <c r="F19" s="15">
        <f t="shared" si="2"/>
        <v>5008.2467126889596</v>
      </c>
      <c r="G19" s="15">
        <f t="shared" si="3"/>
        <v>3745.9597304405688</v>
      </c>
      <c r="H19" s="15">
        <f t="shared" si="4"/>
        <v>599.35355687049105</v>
      </c>
      <c r="I19" s="15">
        <f t="shared" si="5"/>
        <v>9353.5600000000195</v>
      </c>
    </row>
    <row r="20" spans="1:9" x14ac:dyDescent="0.25">
      <c r="A20">
        <v>5</v>
      </c>
      <c r="D20" s="14">
        <f t="shared" si="0"/>
        <v>5</v>
      </c>
      <c r="E20" s="15">
        <f t="shared" si="1"/>
        <v>175518.36971254693</v>
      </c>
      <c r="F20" s="15">
        <f t="shared" si="2"/>
        <v>5125.4681327370799</v>
      </c>
      <c r="G20" s="15">
        <f t="shared" si="3"/>
        <v>3644.9067821232238</v>
      </c>
      <c r="H20" s="15">
        <f t="shared" si="4"/>
        <v>583.18508513971585</v>
      </c>
      <c r="I20" s="15">
        <f t="shared" si="5"/>
        <v>9353.5600000000195</v>
      </c>
    </row>
    <row r="21" spans="1:9" x14ac:dyDescent="0.25">
      <c r="A21">
        <v>6</v>
      </c>
      <c r="D21" s="14">
        <f t="shared" si="0"/>
        <v>6</v>
      </c>
      <c r="E21" s="15">
        <f t="shared" si="1"/>
        <v>170272.93651271189</v>
      </c>
      <c r="F21" s="15">
        <f t="shared" si="2"/>
        <v>5245.4331998350317</v>
      </c>
      <c r="G21" s="15">
        <f t="shared" si="3"/>
        <v>3541.4886208318858</v>
      </c>
      <c r="H21" s="15">
        <f t="shared" si="4"/>
        <v>566.63817933310179</v>
      </c>
      <c r="I21" s="15">
        <f t="shared" si="5"/>
        <v>9353.5600000000195</v>
      </c>
    </row>
    <row r="22" spans="1:9" x14ac:dyDescent="0.25">
      <c r="A22">
        <v>7</v>
      </c>
      <c r="D22" s="14">
        <f t="shared" si="0"/>
        <v>7</v>
      </c>
      <c r="E22" s="15">
        <f t="shared" si="1"/>
        <v>164904.73038180414</v>
      </c>
      <c r="F22" s="15">
        <f t="shared" si="2"/>
        <v>5368.2061309077681</v>
      </c>
      <c r="G22" s="15">
        <f t="shared" si="3"/>
        <v>3435.6498871484928</v>
      </c>
      <c r="H22" s="15">
        <f t="shared" si="4"/>
        <v>549.70398194375889</v>
      </c>
      <c r="I22" s="15">
        <f t="shared" si="5"/>
        <v>9353.5600000000195</v>
      </c>
    </row>
    <row r="23" spans="1:9" x14ac:dyDescent="0.25">
      <c r="A23">
        <v>8</v>
      </c>
      <c r="D23" s="14">
        <f t="shared" si="0"/>
        <v>8</v>
      </c>
      <c r="E23" s="15">
        <f t="shared" si="1"/>
        <v>159410.87773588311</v>
      </c>
      <c r="F23" s="15">
        <f t="shared" si="2"/>
        <v>5493.852645921037</v>
      </c>
      <c r="G23" s="15">
        <f t="shared" si="3"/>
        <v>3327.333925930157</v>
      </c>
      <c r="H23" s="15">
        <f t="shared" si="4"/>
        <v>532.37342814882516</v>
      </c>
      <c r="I23" s="15">
        <f t="shared" si="5"/>
        <v>9353.5600000000195</v>
      </c>
    </row>
    <row r="24" spans="1:9" x14ac:dyDescent="0.25">
      <c r="A24">
        <v>9</v>
      </c>
      <c r="D24" s="14">
        <f t="shared" si="0"/>
        <v>9</v>
      </c>
      <c r="E24" s="15">
        <f t="shared" si="1"/>
        <v>153788.43773282203</v>
      </c>
      <c r="F24" s="15">
        <f t="shared" si="2"/>
        <v>5622.4400030610814</v>
      </c>
      <c r="G24" s="15">
        <f t="shared" si="3"/>
        <v>3216.4827559818432</v>
      </c>
      <c r="H24" s="15">
        <f t="shared" si="4"/>
        <v>514.63724095709495</v>
      </c>
      <c r="I24" s="15">
        <f t="shared" si="5"/>
        <v>9353.5600000000195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148034.4006980843</v>
      </c>
      <c r="F25" s="15">
        <f t="shared" si="2"/>
        <v>5754.0370347377248</v>
      </c>
      <c r="G25" s="15">
        <f t="shared" si="3"/>
        <v>3103.0370390192193</v>
      </c>
      <c r="H25" s="15">
        <f t="shared" si="4"/>
        <v>496.48592624307508</v>
      </c>
      <c r="I25" s="15">
        <f t="shared" si="5"/>
        <v>9353.5600000000195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142145.68651365413</v>
      </c>
      <c r="F26" s="15">
        <f t="shared" si="2"/>
        <v>5888.714184430155</v>
      </c>
      <c r="G26" s="15">
        <f t="shared" si="3"/>
        <v>2986.9360479050551</v>
      </c>
      <c r="H26" s="15">
        <f t="shared" si="4"/>
        <v>477.90976766480884</v>
      </c>
      <c r="I26" s="15">
        <f t="shared" si="5"/>
        <v>9353.5600000000195</v>
      </c>
    </row>
    <row r="27" spans="1:9" x14ac:dyDescent="0.25">
      <c r="A27">
        <v>12</v>
      </c>
      <c r="D27" s="14">
        <f t="shared" si="0"/>
        <v>12</v>
      </c>
      <c r="E27" s="15">
        <f t="shared" si="1"/>
        <v>136119.14296925903</v>
      </c>
      <c r="F27" s="15">
        <f t="shared" si="2"/>
        <v>6026.543544395091</v>
      </c>
      <c r="G27" s="15">
        <f t="shared" si="3"/>
        <v>2868.1176341421797</v>
      </c>
      <c r="H27" s="15">
        <f t="shared" si="4"/>
        <v>458.89882146274874</v>
      </c>
      <c r="I27" s="15">
        <f t="shared" si="5"/>
        <v>9353.5600000000195</v>
      </c>
    </row>
    <row r="28" spans="1:9" x14ac:dyDescent="0.25">
      <c r="A28">
        <v>13</v>
      </c>
      <c r="D28" s="14">
        <f t="shared" si="0"/>
        <v>13</v>
      </c>
      <c r="E28" s="15">
        <f t="shared" si="1"/>
        <v>129951.54407500148</v>
      </c>
      <c r="F28" s="15">
        <f t="shared" si="2"/>
        <v>6167.5988942575441</v>
      </c>
      <c r="G28" s="15">
        <f t="shared" si="3"/>
        <v>2746.5181946055818</v>
      </c>
      <c r="H28" s="15">
        <f t="shared" si="4"/>
        <v>439.44291113689309</v>
      </c>
      <c r="I28" s="15">
        <f t="shared" si="5"/>
        <v>9353.5600000000195</v>
      </c>
    </row>
    <row r="29" spans="1:9" x14ac:dyDescent="0.25">
      <c r="A29">
        <v>14</v>
      </c>
      <c r="D29" s="14">
        <f t="shared" si="0"/>
        <v>14</v>
      </c>
      <c r="E29" s="15">
        <f t="shared" si="1"/>
        <v>123639.58833449666</v>
      </c>
      <c r="F29" s="15">
        <f t="shared" si="2"/>
        <v>6311.9557405048245</v>
      </c>
      <c r="G29" s="15">
        <f t="shared" si="3"/>
        <v>2622.0726374958576</v>
      </c>
      <c r="H29" s="15">
        <f t="shared" si="4"/>
        <v>419.53162199933723</v>
      </c>
      <c r="I29" s="15">
        <f t="shared" si="5"/>
        <v>9353.5600000000195</v>
      </c>
    </row>
    <row r="30" spans="1:9" x14ac:dyDescent="0.25">
      <c r="A30">
        <v>15</v>
      </c>
      <c r="D30" s="14">
        <f t="shared" si="0"/>
        <v>15</v>
      </c>
      <c r="E30" s="15">
        <f t="shared" si="1"/>
        <v>117179.89697759174</v>
      </c>
      <c r="F30" s="15">
        <f t="shared" si="2"/>
        <v>6459.6913569049211</v>
      </c>
      <c r="G30" s="15">
        <f t="shared" si="3"/>
        <v>2494.7143474957747</v>
      </c>
      <c r="H30" s="15">
        <f t="shared" si="4"/>
        <v>399.15429559932397</v>
      </c>
      <c r="I30" s="15">
        <f t="shared" si="5"/>
        <v>9353.5600000000195</v>
      </c>
    </row>
    <row r="31" spans="1:9" x14ac:dyDescent="0.25">
      <c r="A31">
        <v>16</v>
      </c>
      <c r="D31" s="14">
        <f t="shared" si="0"/>
        <v>16</v>
      </c>
      <c r="E31" s="15">
        <f t="shared" si="1"/>
        <v>110569.01215172082</v>
      </c>
      <c r="F31" s="15">
        <f t="shared" si="2"/>
        <v>6610.8848258709113</v>
      </c>
      <c r="G31" s="15">
        <f t="shared" si="3"/>
        <v>2364.3751501113002</v>
      </c>
      <c r="H31" s="15">
        <f t="shared" si="4"/>
        <v>378.30002401780803</v>
      </c>
      <c r="I31" s="15">
        <f t="shared" si="5"/>
        <v>9353.5600000000195</v>
      </c>
    </row>
    <row r="32" spans="1:9" x14ac:dyDescent="0.25">
      <c r="A32">
        <v>17</v>
      </c>
      <c r="D32" s="14">
        <f t="shared" si="0"/>
        <v>17</v>
      </c>
      <c r="E32" s="15">
        <f t="shared" si="1"/>
        <v>103803.39507092729</v>
      </c>
      <c r="F32" s="15">
        <f t="shared" si="2"/>
        <v>6765.6170807935305</v>
      </c>
      <c r="G32" s="15">
        <f t="shared" si="3"/>
        <v>2230.9852751780077</v>
      </c>
      <c r="H32" s="15">
        <f t="shared" si="4"/>
        <v>356.95764402848124</v>
      </c>
      <c r="I32" s="15">
        <f t="shared" si="5"/>
        <v>9353.5600000000195</v>
      </c>
    </row>
    <row r="33" spans="1:9" x14ac:dyDescent="0.25">
      <c r="A33">
        <v>18</v>
      </c>
      <c r="D33" s="14">
        <f t="shared" si="0"/>
        <v>18</v>
      </c>
      <c r="E33" s="15">
        <f t="shared" si="1"/>
        <v>96879.424121562726</v>
      </c>
      <c r="F33" s="15">
        <f t="shared" si="2"/>
        <v>6923.9709493645596</v>
      </c>
      <c r="G33" s="15">
        <f t="shared" si="3"/>
        <v>2094.4733195133276</v>
      </c>
      <c r="H33" s="15">
        <f t="shared" si="4"/>
        <v>335.11573112213244</v>
      </c>
      <c r="I33" s="15">
        <f t="shared" si="5"/>
        <v>9353.5600000000195</v>
      </c>
    </row>
    <row r="34" spans="1:9" x14ac:dyDescent="0.25">
      <c r="A34">
        <v>19</v>
      </c>
      <c r="D34" s="14">
        <f t="shared" si="0"/>
        <v>19</v>
      </c>
      <c r="E34" s="15">
        <f t="shared" si="1"/>
        <v>89793.392923648498</v>
      </c>
      <c r="F34" s="15">
        <f t="shared" si="2"/>
        <v>7086.0311979142307</v>
      </c>
      <c r="G34" s="15">
        <f t="shared" si="3"/>
        <v>1954.7662086946457</v>
      </c>
      <c r="H34" s="15">
        <f t="shared" si="4"/>
        <v>312.7625933911433</v>
      </c>
      <c r="I34" s="15">
        <f t="shared" si="5"/>
        <v>9353.5600000000195</v>
      </c>
    </row>
    <row r="35" spans="1:9" x14ac:dyDescent="0.25">
      <c r="A35">
        <v>20</v>
      </c>
      <c r="D35" s="14">
        <f t="shared" si="0"/>
        <v>20</v>
      </c>
      <c r="E35" s="15">
        <f t="shared" si="1"/>
        <v>82541.508346862116</v>
      </c>
      <c r="F35" s="15">
        <f t="shared" si="2"/>
        <v>7251.8845767863777</v>
      </c>
      <c r="G35" s="15">
        <f t="shared" si="3"/>
        <v>1811.7891579427946</v>
      </c>
      <c r="H35" s="15">
        <f t="shared" si="4"/>
        <v>289.88626527084716</v>
      </c>
      <c r="I35" s="15">
        <f t="shared" si="5"/>
        <v>9353.5600000000195</v>
      </c>
    </row>
    <row r="36" spans="1:9" x14ac:dyDescent="0.25">
      <c r="A36">
        <v>21</v>
      </c>
      <c r="D36" s="14">
        <f t="shared" si="0"/>
        <v>21</v>
      </c>
      <c r="E36" s="15">
        <f t="shared" si="1"/>
        <v>75119.888480086491</v>
      </c>
      <c r="F36" s="15">
        <f t="shared" si="2"/>
        <v>7421.6198667756262</v>
      </c>
      <c r="G36" s="15">
        <f t="shared" si="3"/>
        <v>1665.4656320899944</v>
      </c>
      <c r="H36" s="15">
        <f t="shared" si="4"/>
        <v>266.47450113439913</v>
      </c>
      <c r="I36" s="15">
        <f t="shared" si="5"/>
        <v>9353.5600000000195</v>
      </c>
    </row>
    <row r="37" spans="1:9" x14ac:dyDescent="0.25">
      <c r="A37">
        <v>22</v>
      </c>
      <c r="D37" s="14">
        <f t="shared" si="0"/>
        <v>22</v>
      </c>
      <c r="E37" s="15">
        <f t="shared" si="1"/>
        <v>67524.560553435018</v>
      </c>
      <c r="F37" s="15">
        <f t="shared" si="2"/>
        <v>7595.327926651471</v>
      </c>
      <c r="G37" s="15">
        <f t="shared" si="3"/>
        <v>1515.7173046108173</v>
      </c>
      <c r="H37" s="15">
        <f t="shared" si="4"/>
        <v>242.51476873773078</v>
      </c>
      <c r="I37" s="15">
        <f t="shared" si="5"/>
        <v>9353.5600000000195</v>
      </c>
    </row>
    <row r="38" spans="1:9" x14ac:dyDescent="0.25">
      <c r="A38">
        <v>23</v>
      </c>
      <c r="D38" s="14">
        <f t="shared" si="0"/>
        <v>23</v>
      </c>
      <c r="E38" s="15">
        <f t="shared" si="1"/>
        <v>59751.458811640325</v>
      </c>
      <c r="F38" s="15">
        <f t="shared" si="2"/>
        <v>7773.101741794696</v>
      </c>
      <c r="G38" s="15">
        <f t="shared" si="3"/>
        <v>1362.4640156942444</v>
      </c>
      <c r="H38" s="15">
        <f t="shared" si="4"/>
        <v>217.99424251107911</v>
      </c>
      <c r="I38" s="15">
        <f t="shared" si="5"/>
        <v>9353.5600000000195</v>
      </c>
    </row>
    <row r="39" spans="1:9" x14ac:dyDescent="0.25">
      <c r="A39">
        <v>24</v>
      </c>
      <c r="D39" s="14">
        <f t="shared" si="0"/>
        <v>24</v>
      </c>
      <c r="E39" s="15">
        <f t="shared" si="1"/>
        <v>51796.422337668177</v>
      </c>
      <c r="F39" s="15">
        <f t="shared" si="2"/>
        <v>7955.0364739721517</v>
      </c>
      <c r="G39" s="15">
        <f t="shared" si="3"/>
        <v>1205.6237293343686</v>
      </c>
      <c r="H39" s="15">
        <f t="shared" si="4"/>
        <v>192.89979669349898</v>
      </c>
      <c r="I39" s="15">
        <f t="shared" si="5"/>
        <v>9353.5600000000195</v>
      </c>
    </row>
    <row r="40" spans="1:9" x14ac:dyDescent="0.25">
      <c r="A40">
        <v>25</v>
      </c>
      <c r="D40" s="14">
        <f t="shared" si="0"/>
        <v>25</v>
      </c>
      <c r="E40" s="15">
        <f t="shared" si="1"/>
        <v>43655.192825391619</v>
      </c>
      <c r="F40" s="15">
        <f t="shared" si="2"/>
        <v>8141.2295122765572</v>
      </c>
      <c r="G40" s="15">
        <f t="shared" si="3"/>
        <v>1045.1124894167781</v>
      </c>
      <c r="H40" s="15">
        <f t="shared" si="4"/>
        <v>167.21799830668451</v>
      </c>
      <c r="I40" s="15">
        <f t="shared" si="5"/>
        <v>9353.5600000000195</v>
      </c>
    </row>
    <row r="41" spans="1:9" x14ac:dyDescent="0.25">
      <c r="A41">
        <v>26</v>
      </c>
      <c r="D41" s="14">
        <f t="shared" si="0"/>
        <v>26</v>
      </c>
      <c r="E41" s="15">
        <f t="shared" si="1"/>
        <v>35323.412300133044</v>
      </c>
      <c r="F41" s="15">
        <f t="shared" si="2"/>
        <v>8331.7805252585713</v>
      </c>
      <c r="G41" s="15">
        <f t="shared" si="3"/>
        <v>880.84437477711083</v>
      </c>
      <c r="H41" s="15">
        <f t="shared" si="4"/>
        <v>140.93509996433772</v>
      </c>
      <c r="I41" s="15">
        <f t="shared" si="5"/>
        <v>9353.5600000000195</v>
      </c>
    </row>
    <row r="42" spans="1:9" x14ac:dyDescent="0.25">
      <c r="A42">
        <v>27</v>
      </c>
      <c r="D42" s="14">
        <f t="shared" si="0"/>
        <v>27</v>
      </c>
      <c r="E42" s="15">
        <f t="shared" si="1"/>
        <v>26796.620785853986</v>
      </c>
      <c r="F42" s="15">
        <f t="shared" si="2"/>
        <v>8526.7915142790589</v>
      </c>
      <c r="G42" s="15">
        <f t="shared" si="3"/>
        <v>712.7314532077246</v>
      </c>
      <c r="H42" s="15">
        <f t="shared" si="4"/>
        <v>114.03703251323594</v>
      </c>
      <c r="I42" s="15">
        <f t="shared" si="5"/>
        <v>9353.5600000000195</v>
      </c>
    </row>
    <row r="43" spans="1:9" x14ac:dyDescent="0.25">
      <c r="A43">
        <v>28</v>
      </c>
      <c r="D43" s="14">
        <f t="shared" si="0"/>
        <v>28</v>
      </c>
      <c r="E43" s="15">
        <f t="shared" si="1"/>
        <v>18070.253917743885</v>
      </c>
      <c r="F43" s="15">
        <f t="shared" si="2"/>
        <v>8726.3668681101008</v>
      </c>
      <c r="G43" s="15">
        <f t="shared" si="3"/>
        <v>540.6837343878608</v>
      </c>
      <c r="H43" s="15">
        <f t="shared" si="4"/>
        <v>86.509397502057723</v>
      </c>
      <c r="I43" s="15">
        <f t="shared" si="5"/>
        <v>9353.5600000000195</v>
      </c>
    </row>
    <row r="44" spans="1:9" x14ac:dyDescent="0.25">
      <c r="A44">
        <v>29</v>
      </c>
      <c r="D44" s="14">
        <f t="shared" si="0"/>
        <v>29</v>
      </c>
      <c r="E44" s="15">
        <f t="shared" si="1"/>
        <v>9139.6404989299099</v>
      </c>
      <c r="F44" s="15">
        <f t="shared" si="2"/>
        <v>8930.6134188139749</v>
      </c>
      <c r="G44" s="15">
        <f t="shared" si="3"/>
        <v>364.60912171210788</v>
      </c>
      <c r="H44" s="15">
        <f t="shared" si="4"/>
        <v>58.337459473937258</v>
      </c>
      <c r="I44" s="15">
        <f t="shared" si="5"/>
        <v>9353.5600000000195</v>
      </c>
    </row>
    <row r="45" spans="1:9" x14ac:dyDescent="0.25">
      <c r="A45">
        <v>30</v>
      </c>
      <c r="D45" s="14">
        <f t="shared" si="0"/>
        <v>30</v>
      </c>
      <c r="E45" s="15">
        <f t="shared" si="1"/>
        <v>-1.127773430198431E-10</v>
      </c>
      <c r="F45" s="15">
        <f t="shared" si="2"/>
        <v>9139.6404989300227</v>
      </c>
      <c r="G45" s="15">
        <f t="shared" si="3"/>
        <v>184.41336299137646</v>
      </c>
      <c r="H45" s="15">
        <f t="shared" si="4"/>
        <v>29.506138078620236</v>
      </c>
      <c r="I45" s="15">
        <f t="shared" si="5"/>
        <v>9353.5600000000195</v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GFI NUEVO-2.72%</vt:lpstr>
      <vt:lpstr>GFI COMPRA-2.71%</vt:lpstr>
      <vt:lpstr>GFI COMPRA-2.50%</vt:lpstr>
      <vt:lpstr>GFI COMPRA-2.37%</vt:lpstr>
      <vt:lpstr>GFI COMPRA-2.29%</vt:lpstr>
      <vt:lpstr>GFI COMPRA-2.21%</vt:lpstr>
      <vt:lpstr>GFI COMPRA-2.02%</vt:lpstr>
      <vt:lpstr>'GFI COMPRA-2.02%'!Área_de_impresión</vt:lpstr>
      <vt:lpstr>'GFI COMPRA-2.21%'!Área_de_impresión</vt:lpstr>
      <vt:lpstr>'GFI COMPRA-2.29%'!Área_de_impresión</vt:lpstr>
      <vt:lpstr>'GFI COMPRA-2.37%'!Área_de_impresión</vt:lpstr>
      <vt:lpstr>'GFI COMPRA-2.50%'!Área_de_impresión</vt:lpstr>
      <vt:lpstr>'GFI COMPRA-2.71%'!Área_de_impresión</vt:lpstr>
      <vt:lpstr>'GFI NUEVO-2.72%'!Área_de_impresión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2025-10-28T22:57:48Z</dcterms:modified>
</cp:coreProperties>
</file>