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05D6E762-47A9-4383-9195-F02911948A94}" xr6:coauthVersionLast="47" xr6:coauthVersionMax="47" xr10:uidLastSave="{00000000-0000-0000-0000-000000000000}"/>
  <bookViews>
    <workbookView xWindow="-120" yWindow="-120" windowWidth="20760" windowHeight="11040" xr2:uid="{00000000-000D-0000-FFFF-FFFF00000000}"/>
  </bookViews>
  <sheets>
    <sheet name="CAT 29.46% MONTOS MAYORES 100K" sheetId="17" r:id="rId1"/>
    <sheet name="CAT 33.18% MONTOS MENORES 100K" sheetId="18" r:id="rId2"/>
  </sheets>
  <definedNames>
    <definedName name="_xlnm.Print_Area" localSheetId="0">'CAT 29.46% MONTOS MAYORES 100K'!$B$1:$K$76</definedName>
    <definedName name="_xlnm.Print_Area" localSheetId="1">'CAT 33.18% MONTOS MENORES 100K'!$B$1:$K$76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5" i="18" l="1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F15" i="18" s="1"/>
  <c r="J7" i="18"/>
  <c r="J6" i="18" s="1"/>
  <c r="E15" i="18" l="1"/>
  <c r="G16" i="18" s="1"/>
  <c r="H16" i="18" s="1"/>
  <c r="E8" i="18"/>
  <c r="I56" i="18" l="1"/>
  <c r="I71" i="18"/>
  <c r="I75" i="18"/>
  <c r="I73" i="18"/>
  <c r="I70" i="18"/>
  <c r="I72" i="18"/>
  <c r="I74" i="18"/>
  <c r="I62" i="18"/>
  <c r="I26" i="18"/>
  <c r="I20" i="18"/>
  <c r="I52" i="18"/>
  <c r="I36" i="18"/>
  <c r="I44" i="18"/>
  <c r="I69" i="18"/>
  <c r="I30" i="18"/>
  <c r="I53" i="18"/>
  <c r="I66" i="18"/>
  <c r="I58" i="18"/>
  <c r="I46" i="18"/>
  <c r="I24" i="18"/>
  <c r="I38" i="18"/>
  <c r="I28" i="18"/>
  <c r="I65" i="18"/>
  <c r="I64" i="18"/>
  <c r="I68" i="18"/>
  <c r="I22" i="18"/>
  <c r="I54" i="18"/>
  <c r="I18" i="18"/>
  <c r="I50" i="18"/>
  <c r="I34" i="18"/>
  <c r="I16" i="18"/>
  <c r="F16" i="18" s="1"/>
  <c r="E16" i="18" s="1"/>
  <c r="G17" i="18" s="1"/>
  <c r="I40" i="18"/>
  <c r="I67" i="18"/>
  <c r="I59" i="18"/>
  <c r="I63" i="18"/>
  <c r="I55" i="18"/>
  <c r="I60" i="18"/>
  <c r="I61" i="18"/>
  <c r="I32" i="18"/>
  <c r="I57" i="18"/>
  <c r="I42" i="18"/>
  <c r="I48" i="18"/>
  <c r="I51" i="18"/>
  <c r="I37" i="18"/>
  <c r="I21" i="18"/>
  <c r="I43" i="18"/>
  <c r="I47" i="18"/>
  <c r="I31" i="18"/>
  <c r="I35" i="18"/>
  <c r="I33" i="18"/>
  <c r="I27" i="18"/>
  <c r="I41" i="18"/>
  <c r="I25" i="18"/>
  <c r="I19" i="18"/>
  <c r="I45" i="18"/>
  <c r="I29" i="18"/>
  <c r="I49" i="18"/>
  <c r="I39" i="18"/>
  <c r="I23" i="18"/>
  <c r="E9" i="18"/>
  <c r="I17" i="18"/>
  <c r="I13" i="18" l="1"/>
  <c r="H17" i="18"/>
  <c r="F17" i="18" s="1"/>
  <c r="E17" i="18" l="1"/>
  <c r="G18" i="18" l="1"/>
  <c r="H18" i="18" l="1"/>
  <c r="F18" i="18" s="1"/>
  <c r="E18" i="18" l="1"/>
  <c r="G19" i="18" l="1"/>
  <c r="H19" i="18" l="1"/>
  <c r="F19" i="18" s="1"/>
  <c r="E19" i="18" l="1"/>
  <c r="G20" i="18" l="1"/>
  <c r="H20" i="18" l="1"/>
  <c r="F20" i="18" s="1"/>
  <c r="E20" i="18" s="1"/>
  <c r="G21" i="18" l="1"/>
  <c r="H21" i="18" l="1"/>
  <c r="F21" i="18" s="1"/>
  <c r="E21" i="18" s="1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F15" i="17" s="1"/>
  <c r="J7" i="17"/>
  <c r="E8" i="17" s="1"/>
  <c r="I30" i="17" s="1"/>
  <c r="G22" i="18" l="1"/>
  <c r="E15" i="17"/>
  <c r="J6" i="17"/>
  <c r="I59" i="17"/>
  <c r="I43" i="17"/>
  <c r="I60" i="17"/>
  <c r="I68" i="17"/>
  <c r="I19" i="17"/>
  <c r="I22" i="17"/>
  <c r="I39" i="17"/>
  <c r="I23" i="17"/>
  <c r="I26" i="17"/>
  <c r="I40" i="17"/>
  <c r="I18" i="17"/>
  <c r="I52" i="17"/>
  <c r="I27" i="17"/>
  <c r="I35" i="17"/>
  <c r="I47" i="17"/>
  <c r="I55" i="17"/>
  <c r="I63" i="17"/>
  <c r="I71" i="17"/>
  <c r="I44" i="17"/>
  <c r="I28" i="17"/>
  <c r="I56" i="17"/>
  <c r="I72" i="17"/>
  <c r="E9" i="17"/>
  <c r="I73" i="17"/>
  <c r="I61" i="17"/>
  <c r="I37" i="17"/>
  <c r="I17" i="17"/>
  <c r="I53" i="17"/>
  <c r="I45" i="17"/>
  <c r="I69" i="17"/>
  <c r="I65" i="17"/>
  <c r="I57" i="17"/>
  <c r="I29" i="17"/>
  <c r="I21" i="17"/>
  <c r="I49" i="17"/>
  <c r="I41" i="17"/>
  <c r="I33" i="17"/>
  <c r="I25" i="17"/>
  <c r="I70" i="17"/>
  <c r="I66" i="17"/>
  <c r="I62" i="17"/>
  <c r="I58" i="17"/>
  <c r="I54" i="17"/>
  <c r="I50" i="17"/>
  <c r="I46" i="17"/>
  <c r="I42" i="17"/>
  <c r="I38" i="17"/>
  <c r="I34" i="17"/>
  <c r="I31" i="17"/>
  <c r="I36" i="17"/>
  <c r="I48" i="17"/>
  <c r="I64" i="17"/>
  <c r="I32" i="17"/>
  <c r="I51" i="17"/>
  <c r="I67" i="17"/>
  <c r="I75" i="17"/>
  <c r="I74" i="17"/>
  <c r="I16" i="17"/>
  <c r="I20" i="17"/>
  <c r="I24" i="17"/>
  <c r="H22" i="18" l="1"/>
  <c r="F22" i="18" s="1"/>
  <c r="E22" i="18" s="1"/>
  <c r="G16" i="17"/>
  <c r="I13" i="17"/>
  <c r="G23" i="18" l="1"/>
  <c r="H16" i="17"/>
  <c r="F16" i="17" s="1"/>
  <c r="E16" i="17" s="1"/>
  <c r="H23" i="18" l="1"/>
  <c r="F23" i="18" s="1"/>
  <c r="E23" i="18" s="1"/>
  <c r="G17" i="17"/>
  <c r="G24" i="18" l="1"/>
  <c r="H17" i="17"/>
  <c r="H24" i="18" l="1"/>
  <c r="F24" i="18" s="1"/>
  <c r="E24" i="18" s="1"/>
  <c r="F17" i="17"/>
  <c r="G25" i="18" l="1"/>
  <c r="E17" i="17"/>
  <c r="H25" i="18" l="1"/>
  <c r="F25" i="18" s="1"/>
  <c r="E25" i="18" s="1"/>
  <c r="G18" i="17"/>
  <c r="G26" i="18" l="1"/>
  <c r="H18" i="17"/>
  <c r="F18" i="17" s="1"/>
  <c r="H26" i="18" l="1"/>
  <c r="F26" i="18" s="1"/>
  <c r="E26" i="18" s="1"/>
  <c r="E18" i="17"/>
  <c r="G27" i="18" l="1"/>
  <c r="G19" i="17"/>
  <c r="H27" i="18" l="1"/>
  <c r="F27" i="18" s="1"/>
  <c r="E27" i="18" s="1"/>
  <c r="H19" i="17"/>
  <c r="F19" i="17" s="1"/>
  <c r="E19" i="17" s="1"/>
  <c r="G28" i="18" l="1"/>
  <c r="G20" i="17"/>
  <c r="H28" i="18" l="1"/>
  <c r="F28" i="18" s="1"/>
  <c r="E28" i="18" s="1"/>
  <c r="H20" i="17"/>
  <c r="F20" i="17" s="1"/>
  <c r="E20" i="17" s="1"/>
  <c r="G29" i="18" l="1"/>
  <c r="G21" i="17"/>
  <c r="H29" i="18" l="1"/>
  <c r="F29" i="18" s="1"/>
  <c r="E29" i="18" s="1"/>
  <c r="H21" i="17"/>
  <c r="F21" i="17" s="1"/>
  <c r="E21" i="17" s="1"/>
  <c r="G30" i="18" l="1"/>
  <c r="G22" i="17"/>
  <c r="H30" i="18" l="1"/>
  <c r="F30" i="18" s="1"/>
  <c r="E30" i="18" s="1"/>
  <c r="H22" i="17"/>
  <c r="F22" i="17" s="1"/>
  <c r="E22" i="17" s="1"/>
  <c r="G31" i="18" l="1"/>
  <c r="G23" i="17"/>
  <c r="H31" i="18" l="1"/>
  <c r="F31" i="18" s="1"/>
  <c r="E31" i="18" s="1"/>
  <c r="H23" i="17"/>
  <c r="F23" i="17" s="1"/>
  <c r="E23" i="17" s="1"/>
  <c r="G32" i="18" l="1"/>
  <c r="G24" i="17"/>
  <c r="H32" i="18" l="1"/>
  <c r="F32" i="18" s="1"/>
  <c r="E32" i="18" s="1"/>
  <c r="H24" i="17"/>
  <c r="F24" i="17" s="1"/>
  <c r="E24" i="17" s="1"/>
  <c r="G33" i="18" l="1"/>
  <c r="G25" i="17"/>
  <c r="H33" i="18" l="1"/>
  <c r="F33" i="18" s="1"/>
  <c r="E33" i="18" s="1"/>
  <c r="H25" i="17"/>
  <c r="F25" i="17" s="1"/>
  <c r="E25" i="17" s="1"/>
  <c r="G34" i="18" l="1"/>
  <c r="G26" i="17"/>
  <c r="H34" i="18" l="1"/>
  <c r="F34" i="18" s="1"/>
  <c r="E34" i="18" s="1"/>
  <c r="H26" i="17"/>
  <c r="F26" i="17" s="1"/>
  <c r="E26" i="17" s="1"/>
  <c r="G35" i="18" l="1"/>
  <c r="G27" i="17"/>
  <c r="H35" i="18" l="1"/>
  <c r="F35" i="18" s="1"/>
  <c r="E35" i="18" s="1"/>
  <c r="H27" i="17"/>
  <c r="F27" i="17" s="1"/>
  <c r="E27" i="17" s="1"/>
  <c r="G36" i="18" l="1"/>
  <c r="G28" i="17"/>
  <c r="H36" i="18" l="1"/>
  <c r="F36" i="18" s="1"/>
  <c r="E36" i="18" s="1"/>
  <c r="H28" i="17"/>
  <c r="F28" i="17" s="1"/>
  <c r="E28" i="17" s="1"/>
  <c r="G37" i="18" l="1"/>
  <c r="G29" i="17"/>
  <c r="H37" i="18" l="1"/>
  <c r="F37" i="18" s="1"/>
  <c r="E37" i="18" s="1"/>
  <c r="H29" i="17"/>
  <c r="F29" i="17" s="1"/>
  <c r="E29" i="17" s="1"/>
  <c r="G38" i="18" l="1"/>
  <c r="G30" i="17"/>
  <c r="H38" i="18" l="1"/>
  <c r="F38" i="18" s="1"/>
  <c r="E38" i="18" s="1"/>
  <c r="H30" i="17"/>
  <c r="F30" i="17" s="1"/>
  <c r="E30" i="17" s="1"/>
  <c r="G39" i="18" l="1"/>
  <c r="G31" i="17"/>
  <c r="H39" i="18" l="1"/>
  <c r="F39" i="18" s="1"/>
  <c r="E39" i="18" s="1"/>
  <c r="H31" i="17"/>
  <c r="F31" i="17" s="1"/>
  <c r="E31" i="17" s="1"/>
  <c r="G40" i="18" l="1"/>
  <c r="G32" i="17"/>
  <c r="H40" i="18" l="1"/>
  <c r="F40" i="18" s="1"/>
  <c r="E40" i="18" s="1"/>
  <c r="H32" i="17"/>
  <c r="F32" i="17" s="1"/>
  <c r="E32" i="17" s="1"/>
  <c r="G41" i="18" l="1"/>
  <c r="G33" i="17"/>
  <c r="H41" i="18" l="1"/>
  <c r="F41" i="18" s="1"/>
  <c r="E41" i="18" s="1"/>
  <c r="H33" i="17"/>
  <c r="F33" i="17" s="1"/>
  <c r="E33" i="17" s="1"/>
  <c r="G42" i="18" l="1"/>
  <c r="G34" i="17"/>
  <c r="H42" i="18" l="1"/>
  <c r="F42" i="18" s="1"/>
  <c r="E42" i="18" s="1"/>
  <c r="H34" i="17"/>
  <c r="F34" i="17" s="1"/>
  <c r="E34" i="17" s="1"/>
  <c r="G43" i="18" l="1"/>
  <c r="G35" i="17"/>
  <c r="H43" i="18" l="1"/>
  <c r="F43" i="18" s="1"/>
  <c r="E43" i="18" s="1"/>
  <c r="H35" i="17"/>
  <c r="F35" i="17" s="1"/>
  <c r="E35" i="17" s="1"/>
  <c r="G44" i="18" l="1"/>
  <c r="G36" i="17"/>
  <c r="H44" i="18" l="1"/>
  <c r="F44" i="18" s="1"/>
  <c r="E44" i="18" s="1"/>
  <c r="H36" i="17"/>
  <c r="F36" i="17" s="1"/>
  <c r="E36" i="17" s="1"/>
  <c r="G45" i="18" l="1"/>
  <c r="G37" i="17"/>
  <c r="H45" i="18" l="1"/>
  <c r="F45" i="18" s="1"/>
  <c r="E45" i="18" s="1"/>
  <c r="H37" i="17"/>
  <c r="F37" i="17" s="1"/>
  <c r="E37" i="17" s="1"/>
  <c r="G46" i="18" l="1"/>
  <c r="G38" i="17"/>
  <c r="H46" i="18" l="1"/>
  <c r="F46" i="18" s="1"/>
  <c r="E46" i="18" s="1"/>
  <c r="H38" i="17"/>
  <c r="F38" i="17" s="1"/>
  <c r="E38" i="17" s="1"/>
  <c r="G47" i="18" l="1"/>
  <c r="G39" i="17"/>
  <c r="H47" i="18" l="1"/>
  <c r="F47" i="18" s="1"/>
  <c r="E47" i="18" s="1"/>
  <c r="H39" i="17"/>
  <c r="F39" i="17" s="1"/>
  <c r="E39" i="17" s="1"/>
  <c r="G48" i="18" l="1"/>
  <c r="G40" i="17"/>
  <c r="H48" i="18" l="1"/>
  <c r="F48" i="18" s="1"/>
  <c r="E48" i="18" s="1"/>
  <c r="H40" i="17"/>
  <c r="F40" i="17" s="1"/>
  <c r="E40" i="17" s="1"/>
  <c r="G49" i="18" l="1"/>
  <c r="G41" i="17"/>
  <c r="H49" i="18" l="1"/>
  <c r="F49" i="18" s="1"/>
  <c r="E49" i="18" s="1"/>
  <c r="H41" i="17"/>
  <c r="F41" i="17" s="1"/>
  <c r="E41" i="17" s="1"/>
  <c r="G50" i="18" l="1"/>
  <c r="G42" i="17"/>
  <c r="H50" i="18" l="1"/>
  <c r="F50" i="18" s="1"/>
  <c r="E50" i="18" s="1"/>
  <c r="H42" i="17"/>
  <c r="F42" i="17" s="1"/>
  <c r="E42" i="17" s="1"/>
  <c r="G51" i="18" l="1"/>
  <c r="G43" i="17"/>
  <c r="H51" i="18" l="1"/>
  <c r="H43" i="17"/>
  <c r="F43" i="17" s="1"/>
  <c r="E43" i="17" s="1"/>
  <c r="F51" i="18" l="1"/>
  <c r="G44" i="17"/>
  <c r="E51" i="18" l="1"/>
  <c r="H44" i="17"/>
  <c r="F44" i="17" s="1"/>
  <c r="E44" i="17" s="1"/>
  <c r="G52" i="18" l="1"/>
  <c r="G45" i="17"/>
  <c r="H52" i="18" l="1"/>
  <c r="F52" i="18" s="1"/>
  <c r="H45" i="17"/>
  <c r="F45" i="17" s="1"/>
  <c r="E45" i="17" s="1"/>
  <c r="E52" i="18" l="1"/>
  <c r="G46" i="17"/>
  <c r="G53" i="18" l="1"/>
  <c r="H46" i="17"/>
  <c r="F46" i="17" s="1"/>
  <c r="E46" i="17" s="1"/>
  <c r="H53" i="18" l="1"/>
  <c r="F53" i="18"/>
  <c r="G47" i="17"/>
  <c r="E53" i="18" l="1"/>
  <c r="H47" i="17"/>
  <c r="F47" i="17" s="1"/>
  <c r="E47" i="17" s="1"/>
  <c r="G54" i="18" l="1"/>
  <c r="G48" i="17"/>
  <c r="H54" i="18" l="1"/>
  <c r="F54" i="18"/>
  <c r="H48" i="17"/>
  <c r="F48" i="17" s="1"/>
  <c r="E48" i="17" s="1"/>
  <c r="E54" i="18" l="1"/>
  <c r="G49" i="17"/>
  <c r="G55" i="18" l="1"/>
  <c r="H49" i="17"/>
  <c r="F49" i="17" s="1"/>
  <c r="E49" i="17" s="1"/>
  <c r="H55" i="18" l="1"/>
  <c r="F55" i="18"/>
  <c r="E55" i="18" s="1"/>
  <c r="G50" i="17"/>
  <c r="G56" i="18" l="1"/>
  <c r="H50" i="17"/>
  <c r="F50" i="17" s="1"/>
  <c r="E50" i="17" s="1"/>
  <c r="H56" i="18" l="1"/>
  <c r="F56" i="18" s="1"/>
  <c r="E56" i="18" s="1"/>
  <c r="G51" i="17"/>
  <c r="G57" i="18" l="1"/>
  <c r="H51" i="17"/>
  <c r="F51" i="17" s="1"/>
  <c r="E51" i="17" s="1"/>
  <c r="H57" i="18" l="1"/>
  <c r="F57" i="18" s="1"/>
  <c r="E57" i="18" s="1"/>
  <c r="G52" i="17"/>
  <c r="G58" i="18" l="1"/>
  <c r="H52" i="17"/>
  <c r="F52" i="17" s="1"/>
  <c r="E52" i="17" s="1"/>
  <c r="H58" i="18" l="1"/>
  <c r="F58" i="18"/>
  <c r="E58" i="18" s="1"/>
  <c r="G53" i="17"/>
  <c r="G59" i="18" l="1"/>
  <c r="H53" i="17"/>
  <c r="F53" i="17" s="1"/>
  <c r="E53" i="17" s="1"/>
  <c r="H59" i="18" l="1"/>
  <c r="F59" i="18" s="1"/>
  <c r="E59" i="18" s="1"/>
  <c r="G54" i="17"/>
  <c r="G60" i="18" l="1"/>
  <c r="H54" i="17"/>
  <c r="F54" i="17" s="1"/>
  <c r="E54" i="17" s="1"/>
  <c r="H60" i="18" l="1"/>
  <c r="F60" i="18"/>
  <c r="E60" i="18" s="1"/>
  <c r="G55" i="17"/>
  <c r="G61" i="18" l="1"/>
  <c r="H55" i="17"/>
  <c r="F55" i="17" s="1"/>
  <c r="E55" i="17" s="1"/>
  <c r="H61" i="18" l="1"/>
  <c r="F61" i="18"/>
  <c r="E61" i="18" s="1"/>
  <c r="G56" i="17"/>
  <c r="G62" i="18" l="1"/>
  <c r="H56" i="17"/>
  <c r="F56" i="17" s="1"/>
  <c r="E56" i="17" s="1"/>
  <c r="H62" i="18" l="1"/>
  <c r="F62" i="18" s="1"/>
  <c r="E62" i="18" s="1"/>
  <c r="G57" i="17"/>
  <c r="G63" i="18" l="1"/>
  <c r="H57" i="17"/>
  <c r="F57" i="17" s="1"/>
  <c r="E57" i="17" s="1"/>
  <c r="H63" i="18" l="1"/>
  <c r="F63" i="18"/>
  <c r="E63" i="18" s="1"/>
  <c r="G58" i="17"/>
  <c r="G64" i="18" l="1"/>
  <c r="H58" i="17"/>
  <c r="F58" i="17" s="1"/>
  <c r="E58" i="17" s="1"/>
  <c r="H64" i="18" l="1"/>
  <c r="F64" i="18"/>
  <c r="E64" i="18" s="1"/>
  <c r="G59" i="17"/>
  <c r="G65" i="18" l="1"/>
  <c r="H59" i="17"/>
  <c r="F59" i="17" s="1"/>
  <c r="E59" i="17" s="1"/>
  <c r="H65" i="18" l="1"/>
  <c r="F65" i="18"/>
  <c r="E65" i="18" s="1"/>
  <c r="G60" i="17"/>
  <c r="G66" i="18" l="1"/>
  <c r="H60" i="17"/>
  <c r="F60" i="17" s="1"/>
  <c r="E60" i="17" s="1"/>
  <c r="H66" i="18" l="1"/>
  <c r="F66" i="18"/>
  <c r="E66" i="18" s="1"/>
  <c r="G61" i="17"/>
  <c r="G67" i="18" l="1"/>
  <c r="H61" i="17"/>
  <c r="F61" i="17" s="1"/>
  <c r="E61" i="17" s="1"/>
  <c r="H67" i="18" l="1"/>
  <c r="F67" i="18"/>
  <c r="E67" i="18" s="1"/>
  <c r="G62" i="17"/>
  <c r="G68" i="18" l="1"/>
  <c r="H62" i="17"/>
  <c r="F62" i="17" s="1"/>
  <c r="E62" i="17" s="1"/>
  <c r="H68" i="18" l="1"/>
  <c r="F68" i="18"/>
  <c r="E68" i="18" s="1"/>
  <c r="G63" i="17"/>
  <c r="G69" i="18" l="1"/>
  <c r="H63" i="17"/>
  <c r="F63" i="17" s="1"/>
  <c r="E63" i="17" s="1"/>
  <c r="H69" i="18" l="1"/>
  <c r="G64" i="17"/>
  <c r="F69" i="18" l="1"/>
  <c r="E69" i="18"/>
  <c r="H64" i="17"/>
  <c r="F64" i="17" s="1"/>
  <c r="E64" i="17" s="1"/>
  <c r="G70" i="18" l="1"/>
  <c r="G65" i="17"/>
  <c r="H70" i="18" l="1"/>
  <c r="F70" i="18"/>
  <c r="H65" i="17"/>
  <c r="F65" i="17" s="1"/>
  <c r="E65" i="17" s="1"/>
  <c r="E70" i="18" l="1"/>
  <c r="G66" i="17"/>
  <c r="G71" i="18" l="1"/>
  <c r="H66" i="17"/>
  <c r="F66" i="17" s="1"/>
  <c r="E66" i="17" s="1"/>
  <c r="H71" i="18" l="1"/>
  <c r="F71" i="18"/>
  <c r="G67" i="17"/>
  <c r="E71" i="18" l="1"/>
  <c r="H67" i="17"/>
  <c r="F67" i="17" s="1"/>
  <c r="E67" i="17" s="1"/>
  <c r="G72" i="18" l="1"/>
  <c r="G68" i="17"/>
  <c r="H72" i="18" l="1"/>
  <c r="F72" i="18"/>
  <c r="H68" i="17"/>
  <c r="F68" i="17" s="1"/>
  <c r="E68" i="17" s="1"/>
  <c r="E72" i="18" l="1"/>
  <c r="G69" i="17"/>
  <c r="G73" i="18" l="1"/>
  <c r="H69" i="17"/>
  <c r="F69" i="17" s="1"/>
  <c r="E69" i="17" s="1"/>
  <c r="H73" i="18" l="1"/>
  <c r="F73" i="18"/>
  <c r="G70" i="17"/>
  <c r="E73" i="18" l="1"/>
  <c r="H70" i="17"/>
  <c r="F70" i="17" s="1"/>
  <c r="E70" i="17" s="1"/>
  <c r="G74" i="18" l="1"/>
  <c r="G71" i="17"/>
  <c r="H74" i="18" l="1"/>
  <c r="F74" i="18"/>
  <c r="H71" i="17"/>
  <c r="F71" i="17" s="1"/>
  <c r="E71" i="17" s="1"/>
  <c r="E74" i="18" l="1"/>
  <c r="G72" i="17"/>
  <c r="G75" i="18" l="1"/>
  <c r="H72" i="17"/>
  <c r="F72" i="17" s="1"/>
  <c r="E72" i="17" s="1"/>
  <c r="H75" i="18" l="1"/>
  <c r="H13" i="18" s="1"/>
  <c r="G13" i="18"/>
  <c r="G73" i="17"/>
  <c r="F75" i="18" l="1"/>
  <c r="H73" i="17"/>
  <c r="F73" i="17" s="1"/>
  <c r="E73" i="17" s="1"/>
  <c r="F13" i="18" l="1"/>
  <c r="J9" i="18" s="1"/>
  <c r="E75" i="18"/>
  <c r="G74" i="17"/>
  <c r="H74" i="17" l="1"/>
  <c r="F74" i="17" s="1"/>
  <c r="E74" i="17" s="1"/>
  <c r="G75" i="17" l="1"/>
  <c r="H75" i="17" l="1"/>
  <c r="H13" i="17" s="1"/>
  <c r="G13" i="17"/>
  <c r="F75" i="17" l="1"/>
  <c r="F13" i="17" s="1"/>
  <c r="J9" i="17" s="1"/>
  <c r="E75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9EFC2A52-C025-4033-A44E-2F6A866B7726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<sst xmlns="http://schemas.openxmlformats.org/spreadsheetml/2006/main" count="52" uniqueCount="25">
  <si>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</si>
  <si>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</si>
  <si>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</si>
  <si>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</si>
  <si>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</si>
  <si>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</si>
  <si>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</si>
  <si>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</si>
  <si>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</si>
  <si>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</si>
  <si>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</si>
  <si>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</si>
  <si>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</si>
  <si>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</si>
  <si>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</si>
  <si>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</si>
  <si>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</si>
  <si>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</si>
  <si>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</si>
  <si>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</si>
  <si>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</si>
  <si>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</si>
  <si>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</si>
  <si>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</si>
  <si>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IMSS PLEY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</si>
</sst>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10" fontId="8" fillId="0" borderId="0" xfId="0" applyNumberFormat="1" applyFont="1"/>
    <xf numFmtId="10" fontId="9" fillId="2" borderId="0" xfId="0" applyNumberFormat="1" applyFont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164" fontId="9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0" xfId="0" applyFont="1" applyFill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6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0" max="10" width="20" bestFit="1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15</v>
      </c>
      <c r="F1" s="27"/>
      <c r="G1" s="27"/>
      <c r="H1" s="27"/>
      <c r="XFC1" t="s">
        <v>22</v>
      </c>
      <c r="XFD1" t="s">
        <v>23</v>
      </c>
    </row>
    <row r="2" spans="1:14 16383:16384" x14ac:dyDescent="0.25">
      <c r="E2" s="27"/>
      <c r="F2" s="27"/>
      <c r="G2" s="27"/>
      <c r="H2" s="27"/>
      <c r="XFC2" s="22">
        <v>36</v>
      </c>
      <c r="XFD2" s="21">
        <v>2.1749999999999981E-2</v>
      </c>
    </row>
    <row r="3" spans="1:14 16383:16384" x14ac:dyDescent="0.25">
      <c r="XFC3" s="22">
        <v>48</v>
      </c>
      <c r="XFD3" s="21">
        <v>2.1750000000001202E-2</v>
      </c>
    </row>
    <row r="4" spans="1:14 16383:16384" x14ac:dyDescent="0.25">
      <c r="C4" s="25" t="s">
        <v>9</v>
      </c>
      <c r="D4" s="25"/>
      <c r="E4" s="5"/>
      <c r="F4" s="1"/>
      <c r="G4" s="1"/>
      <c r="H4" s="9"/>
      <c r="I4" s="9"/>
      <c r="J4" s="1"/>
      <c r="XFC4" s="22">
        <v>54</v>
      </c>
      <c r="XFD4" s="21">
        <v>2.1750000000000103E-2</v>
      </c>
    </row>
    <row r="5" spans="1:14 16383:16384" x14ac:dyDescent="0.25">
      <c r="C5" s="25" t="s">
        <v>10</v>
      </c>
      <c r="D5" s="25"/>
      <c r="E5" s="30" t="s">
        <v>24</v>
      </c>
      <c r="F5" s="1"/>
      <c r="G5" s="1"/>
      <c r="H5" s="1"/>
      <c r="I5" s="1"/>
      <c r="J5" s="1"/>
      <c r="XFC5" s="22">
        <v>60</v>
      </c>
      <c r="XFD5" s="21">
        <v>2.1750000000000044E-2</v>
      </c>
    </row>
    <row r="6" spans="1:14 16383:16384" ht="15" customHeight="1" x14ac:dyDescent="0.25">
      <c r="C6" s="25" t="s">
        <v>19</v>
      </c>
      <c r="D6" s="25"/>
      <c r="E6" s="20">
        <v>600000</v>
      </c>
      <c r="F6" s="1"/>
      <c r="G6" s="1"/>
      <c r="H6" s="26" t="s">
        <v>18</v>
      </c>
      <c r="I6" s="26"/>
      <c r="J6" s="24">
        <f>J7/1.16</f>
        <v>1.8750000000000037E-2</v>
      </c>
      <c r="XFC6" s="22"/>
      <c r="XFD6" s="21"/>
    </row>
    <row r="7" spans="1:14 16383:16384" ht="15" customHeight="1" x14ac:dyDescent="0.25">
      <c r="C7" s="25" t="s">
        <v>11</v>
      </c>
      <c r="D7" s="25"/>
      <c r="E7" s="2">
        <v>60</v>
      </c>
      <c r="F7" s="1" t="s">
        <v>8</v>
      </c>
      <c r="G7" s="1"/>
      <c r="H7" s="26" t="s">
        <v>17</v>
      </c>
      <c r="I7" s="26"/>
      <c r="J7" s="24">
        <f>VLOOKUP(E7,$XFC$1:$XFD$7,2,0)</f>
        <v>2.1750000000000044E-2</v>
      </c>
      <c r="XFC7" s="22"/>
      <c r="XFD7" s="21"/>
    </row>
    <row r="8" spans="1:14 16383:16384" x14ac:dyDescent="0.25">
      <c r="C8" s="25" t="s">
        <v>12</v>
      </c>
      <c r="D8" s="25"/>
      <c r="E8" s="3">
        <f>-PMT(J7,E7,E6,0,0)</f>
        <v>17999.819575535879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1079989.1745321527</v>
      </c>
      <c r="F9" s="1"/>
      <c r="G9" s="1"/>
      <c r="H9" s="28" t="s">
        <v>20</v>
      </c>
      <c r="I9" s="28"/>
      <c r="J9" s="10">
        <f>+((G13+H13)/F13)/E7</f>
        <v>1.3333032625893115E-2</v>
      </c>
      <c r="K9" s="15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8"/>
      <c r="I10" s="28"/>
      <c r="J10" s="1"/>
    </row>
    <row r="11" spans="1:14 16383:16384" x14ac:dyDescent="0.25">
      <c r="H11" s="18" t="s">
        <v>16</v>
      </c>
    </row>
    <row r="12" spans="1:14 16383:16384" s="17" customFormat="1" x14ac:dyDescent="0.25">
      <c r="H12" s="19" t="s">
        <v>16</v>
      </c>
      <c r="I12" s="19"/>
      <c r="J12" s="19"/>
    </row>
    <row r="13" spans="1:14 16383:16384" x14ac:dyDescent="0.25">
      <c r="D13" s="29" t="s">
        <v>6</v>
      </c>
      <c r="E13" s="29"/>
      <c r="F13" s="6">
        <f>SUM(F15:F175)</f>
        <v>600000.00000000023</v>
      </c>
      <c r="G13" s="6">
        <f>SUM(G15:G175)</f>
        <v>413783.77114840719</v>
      </c>
      <c r="H13" s="6">
        <f>SUM(H15:H175)</f>
        <v>66205.403383745172</v>
      </c>
      <c r="I13" s="6">
        <f>SUM(I15:I175)</f>
        <v>1079989.1745321515</v>
      </c>
      <c r="M13" s="12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6"/>
      <c r="M14" s="16"/>
      <c r="N14" s="16"/>
    </row>
    <row r="15" spans="1:14 16383:16384" x14ac:dyDescent="0.25">
      <c r="A15">
        <v>0</v>
      </c>
      <c r="D15" s="13">
        <f>IF(A15&lt;=$E$7,A15,"")</f>
        <v>0</v>
      </c>
      <c r="E15" s="14">
        <f>IF(D15&lt;=$E$7,IF(D15=0,$E$6,E14-F15),"")</f>
        <v>600000</v>
      </c>
      <c r="F15" s="14">
        <f>IF(D15&lt;=$E$7,IF(D15=0,0,I15-SUM(G15:H15)),"")</f>
        <v>0</v>
      </c>
      <c r="G15" s="14" t="s">
        <v>21</v>
      </c>
      <c r="H15" s="14">
        <v>0</v>
      </c>
      <c r="I15" s="14">
        <v>0</v>
      </c>
      <c r="L15" s="12"/>
      <c r="M15" s="12"/>
      <c r="N15" s="11"/>
    </row>
    <row r="16" spans="1:14 16383:16384" x14ac:dyDescent="0.25">
      <c r="A16">
        <v>1</v>
      </c>
      <c r="D16" s="13">
        <f t="shared" ref="D16:D75" si="0">IF(A16&lt;=$E$7,A16,"")</f>
        <v>1</v>
      </c>
      <c r="E16" s="14">
        <f>IF(D16&lt;=$E$7,IF(D16=0,$E$6,E15-F16),"")</f>
        <v>595050.18042446417</v>
      </c>
      <c r="F16" s="14">
        <f>IF(D16&lt;=$E$7,IF(D16=0,0,I16-SUM(G16:H16)),"")</f>
        <v>4949.8195755358538</v>
      </c>
      <c r="G16" s="14">
        <f>IF(D16&lt;=$E$7,IFERROR(E15*$J$6,""),"")</f>
        <v>11250.000000000022</v>
      </c>
      <c r="H16" s="14">
        <f>IFERROR(G16*16%,"")</f>
        <v>1800.0000000000036</v>
      </c>
      <c r="I16" s="14">
        <f>IF(D16&lt;=$E$7,$E$8,"")</f>
        <v>17999.819575535879</v>
      </c>
    </row>
    <row r="17" spans="1:9" x14ac:dyDescent="0.25">
      <c r="A17">
        <v>2</v>
      </c>
      <c r="D17" s="13">
        <f t="shared" si="0"/>
        <v>2</v>
      </c>
      <c r="E17" s="14">
        <f t="shared" ref="E17:E75" si="1">IF(D17&lt;=$E$7,IF(D17=0,$E$6,E16-F17),"")</f>
        <v>589992.70227316045</v>
      </c>
      <c r="F17" s="14">
        <f t="shared" ref="F17:F75" si="2">IF(D17&lt;=$E$7,IF(D17=0,0,I17-SUM(G17:H17)),"")</f>
        <v>5057.4781513037597</v>
      </c>
      <c r="G17" s="14">
        <f t="shared" ref="G17:G75" si="3">IF(D17&lt;=$E$7,IFERROR(E16*$J$6,""),"")</f>
        <v>11157.190882958725</v>
      </c>
      <c r="H17" s="14">
        <f t="shared" ref="H17:H75" si="4">IFERROR(G17*16%,"")</f>
        <v>1785.1505412733959</v>
      </c>
      <c r="I17" s="14">
        <f t="shared" ref="I17:I75" si="5">IF(D17&lt;=$E$7,$E$8,"")</f>
        <v>17999.819575535879</v>
      </c>
    </row>
    <row r="18" spans="1:9" x14ac:dyDescent="0.25">
      <c r="A18">
        <v>3</v>
      </c>
      <c r="D18" s="13">
        <f t="shared" si="0"/>
        <v>3</v>
      </c>
      <c r="E18" s="14">
        <f t="shared" si="1"/>
        <v>584825.22397206584</v>
      </c>
      <c r="F18" s="14">
        <f t="shared" si="2"/>
        <v>5167.4783010946139</v>
      </c>
      <c r="G18" s="14">
        <f t="shared" si="3"/>
        <v>11062.363167621781</v>
      </c>
      <c r="H18" s="14">
        <f t="shared" si="4"/>
        <v>1769.978106819485</v>
      </c>
      <c r="I18" s="14">
        <f t="shared" si="5"/>
        <v>17999.819575535879</v>
      </c>
    </row>
    <row r="19" spans="1:9" x14ac:dyDescent="0.25">
      <c r="A19">
        <v>4</v>
      </c>
      <c r="D19" s="13">
        <f t="shared" si="0"/>
        <v>4</v>
      </c>
      <c r="E19" s="14">
        <f t="shared" si="1"/>
        <v>579545.35301792237</v>
      </c>
      <c r="F19" s="14">
        <f t="shared" si="2"/>
        <v>5279.8709541434218</v>
      </c>
      <c r="G19" s="14">
        <f t="shared" si="3"/>
        <v>10965.472949476256</v>
      </c>
      <c r="H19" s="14">
        <f t="shared" si="4"/>
        <v>1754.475671916201</v>
      </c>
      <c r="I19" s="14">
        <f t="shared" si="5"/>
        <v>17999.819575535879</v>
      </c>
    </row>
    <row r="20" spans="1:9" x14ac:dyDescent="0.25">
      <c r="A20">
        <v>5</v>
      </c>
      <c r="D20" s="13">
        <f t="shared" si="0"/>
        <v>5</v>
      </c>
      <c r="E20" s="14">
        <f t="shared" si="1"/>
        <v>574150.64487052639</v>
      </c>
      <c r="F20" s="14">
        <f t="shared" si="2"/>
        <v>5394.7081473960407</v>
      </c>
      <c r="G20" s="14">
        <f t="shared" si="3"/>
        <v>10866.475369086067</v>
      </c>
      <c r="H20" s="14">
        <f t="shared" si="4"/>
        <v>1738.6360590537709</v>
      </c>
      <c r="I20" s="14">
        <f t="shared" si="5"/>
        <v>17999.819575535879</v>
      </c>
    </row>
    <row r="21" spans="1:9" x14ac:dyDescent="0.25">
      <c r="A21">
        <v>6</v>
      </c>
      <c r="D21" s="13">
        <f t="shared" si="0"/>
        <v>6</v>
      </c>
      <c r="E21" s="14">
        <f t="shared" si="1"/>
        <v>568638.60182092444</v>
      </c>
      <c r="F21" s="14">
        <f t="shared" si="2"/>
        <v>5512.0430496019053</v>
      </c>
      <c r="G21" s="14">
        <f t="shared" si="3"/>
        <v>10765.324591322391</v>
      </c>
      <c r="H21" s="14">
        <f t="shared" si="4"/>
        <v>1722.4519346115826</v>
      </c>
      <c r="I21" s="14">
        <f t="shared" si="5"/>
        <v>17999.819575535879</v>
      </c>
    </row>
    <row r="22" spans="1:9" x14ac:dyDescent="0.25">
      <c r="A22">
        <v>7</v>
      </c>
      <c r="D22" s="13">
        <f t="shared" si="0"/>
        <v>7</v>
      </c>
      <c r="E22" s="14">
        <f t="shared" si="1"/>
        <v>563006.67183499364</v>
      </c>
      <c r="F22" s="14">
        <f t="shared" si="2"/>
        <v>5631.9299859307484</v>
      </c>
      <c r="G22" s="14">
        <f t="shared" si="3"/>
        <v>10661.973784142354</v>
      </c>
      <c r="H22" s="14">
        <f t="shared" si="4"/>
        <v>1705.9158054627767</v>
      </c>
      <c r="I22" s="14">
        <f t="shared" si="5"/>
        <v>17999.819575535879</v>
      </c>
    </row>
    <row r="23" spans="1:9" x14ac:dyDescent="0.25">
      <c r="A23">
        <v>8</v>
      </c>
      <c r="D23" s="13">
        <f t="shared" si="0"/>
        <v>8</v>
      </c>
      <c r="E23" s="14">
        <f t="shared" si="1"/>
        <v>557252.24737186893</v>
      </c>
      <c r="F23" s="14">
        <f t="shared" si="2"/>
        <v>5754.4244631247439</v>
      </c>
      <c r="G23" s="14">
        <f t="shared" si="3"/>
        <v>10556.375096906151</v>
      </c>
      <c r="H23" s="14">
        <f t="shared" si="4"/>
        <v>1689.0200155049843</v>
      </c>
      <c r="I23" s="14">
        <f t="shared" si="5"/>
        <v>17999.819575535879</v>
      </c>
    </row>
    <row r="24" spans="1:9" x14ac:dyDescent="0.25">
      <c r="A24">
        <v>9</v>
      </c>
      <c r="D24" s="13">
        <f t="shared" si="0"/>
        <v>9</v>
      </c>
      <c r="E24" s="14">
        <f t="shared" si="1"/>
        <v>551372.66417667118</v>
      </c>
      <c r="F24" s="14">
        <f t="shared" si="2"/>
        <v>5879.5831951977052</v>
      </c>
      <c r="G24" s="14">
        <f t="shared" si="3"/>
        <v>10448.479638222563</v>
      </c>
      <c r="H24" s="14">
        <f t="shared" si="4"/>
        <v>1671.7567421156102</v>
      </c>
      <c r="I24" s="14">
        <f t="shared" si="5"/>
        <v>17999.819575535879</v>
      </c>
    </row>
    <row r="25" spans="1:9" x14ac:dyDescent="0.25">
      <c r="A25">
        <v>10</v>
      </c>
      <c r="D25" s="13">
        <f t="shared" si="0"/>
        <v>10</v>
      </c>
      <c r="E25" s="14">
        <f t="shared" si="1"/>
        <v>545365.20004697796</v>
      </c>
      <c r="F25" s="14">
        <f t="shared" si="2"/>
        <v>6007.4641296932568</v>
      </c>
      <c r="G25" s="14">
        <f t="shared" si="3"/>
        <v>10338.237453312606</v>
      </c>
      <c r="H25" s="14">
        <f t="shared" si="4"/>
        <v>1654.1179925300169</v>
      </c>
      <c r="I25" s="14">
        <f t="shared" si="5"/>
        <v>17999.819575535879</v>
      </c>
    </row>
    <row r="26" spans="1:9" x14ac:dyDescent="0.25">
      <c r="A26">
        <v>11</v>
      </c>
      <c r="D26" s="13">
        <f t="shared" si="0"/>
        <v>11</v>
      </c>
      <c r="E26" s="14">
        <f t="shared" si="1"/>
        <v>539227.07357246382</v>
      </c>
      <c r="F26" s="14">
        <f t="shared" si="2"/>
        <v>6138.1264745140852</v>
      </c>
      <c r="G26" s="14">
        <f t="shared" si="3"/>
        <v>10225.597500880856</v>
      </c>
      <c r="H26" s="14">
        <f t="shared" si="4"/>
        <v>1636.095600140937</v>
      </c>
      <c r="I26" s="14">
        <f t="shared" si="5"/>
        <v>17999.819575535879</v>
      </c>
    </row>
    <row r="27" spans="1:9" x14ac:dyDescent="0.25">
      <c r="A27">
        <v>12</v>
      </c>
      <c r="D27" s="13">
        <f t="shared" si="0"/>
        <v>12</v>
      </c>
      <c r="E27" s="14">
        <f t="shared" si="1"/>
        <v>532955.44284712907</v>
      </c>
      <c r="F27" s="14">
        <f t="shared" si="2"/>
        <v>6271.6307253347677</v>
      </c>
      <c r="G27" s="14">
        <f t="shared" si="3"/>
        <v>10110.507629483716</v>
      </c>
      <c r="H27" s="14">
        <f t="shared" si="4"/>
        <v>1617.6812207173946</v>
      </c>
      <c r="I27" s="14">
        <f t="shared" si="5"/>
        <v>17999.819575535879</v>
      </c>
    </row>
    <row r="28" spans="1:9" x14ac:dyDescent="0.25">
      <c r="A28">
        <v>13</v>
      </c>
      <c r="D28" s="13">
        <f t="shared" si="0"/>
        <v>13</v>
      </c>
      <c r="E28" s="14">
        <f t="shared" si="1"/>
        <v>526547.40415351826</v>
      </c>
      <c r="F28" s="14">
        <f t="shared" si="2"/>
        <v>6408.0386936107971</v>
      </c>
      <c r="G28" s="14">
        <f t="shared" si="3"/>
        <v>9992.9145533836909</v>
      </c>
      <c r="H28" s="14">
        <f t="shared" si="4"/>
        <v>1598.8663285413907</v>
      </c>
      <c r="I28" s="14">
        <f t="shared" si="5"/>
        <v>17999.819575535879</v>
      </c>
    </row>
    <row r="29" spans="1:9" x14ac:dyDescent="0.25">
      <c r="A29">
        <v>14</v>
      </c>
      <c r="D29" s="13">
        <f t="shared" si="0"/>
        <v>14</v>
      </c>
      <c r="E29" s="14">
        <f t="shared" si="1"/>
        <v>519999.9906183214</v>
      </c>
      <c r="F29" s="14">
        <f t="shared" si="2"/>
        <v>6547.4135351968343</v>
      </c>
      <c r="G29" s="14">
        <f t="shared" si="3"/>
        <v>9872.7638278784871</v>
      </c>
      <c r="H29" s="14">
        <f t="shared" si="4"/>
        <v>1579.6422124605579</v>
      </c>
      <c r="I29" s="14">
        <f t="shared" si="5"/>
        <v>17999.819575535879</v>
      </c>
    </row>
    <row r="30" spans="1:9" x14ac:dyDescent="0.25">
      <c r="A30">
        <v>15</v>
      </c>
      <c r="D30" s="13">
        <f t="shared" si="0"/>
        <v>15</v>
      </c>
      <c r="E30" s="14">
        <f t="shared" si="1"/>
        <v>513310.17083873402</v>
      </c>
      <c r="F30" s="14">
        <f t="shared" si="2"/>
        <v>6689.8197795873657</v>
      </c>
      <c r="G30" s="14">
        <f t="shared" si="3"/>
        <v>9749.9998240935456</v>
      </c>
      <c r="H30" s="14">
        <f t="shared" si="4"/>
        <v>1559.9999718549673</v>
      </c>
      <c r="I30" s="14">
        <f t="shared" si="5"/>
        <v>17999.819575535879</v>
      </c>
    </row>
    <row r="31" spans="1:9" x14ac:dyDescent="0.25">
      <c r="A31">
        <v>16</v>
      </c>
      <c r="D31" s="13">
        <f t="shared" si="0"/>
        <v>16</v>
      </c>
      <c r="E31" s="14">
        <f t="shared" si="1"/>
        <v>506474.84747894062</v>
      </c>
      <c r="F31" s="14">
        <f t="shared" si="2"/>
        <v>6835.3233597933922</v>
      </c>
      <c r="G31" s="14">
        <f t="shared" si="3"/>
        <v>9624.5657032262825</v>
      </c>
      <c r="H31" s="14">
        <f t="shared" si="4"/>
        <v>1539.9305125162052</v>
      </c>
      <c r="I31" s="14">
        <f t="shared" si="5"/>
        <v>17999.819575535879</v>
      </c>
    </row>
    <row r="32" spans="1:9" x14ac:dyDescent="0.25">
      <c r="A32">
        <v>17</v>
      </c>
      <c r="D32" s="13">
        <f t="shared" si="0"/>
        <v>17</v>
      </c>
      <c r="E32" s="14">
        <f t="shared" si="1"/>
        <v>499490.85583607171</v>
      </c>
      <c r="F32" s="14">
        <f t="shared" si="2"/>
        <v>6983.9916428688975</v>
      </c>
      <c r="G32" s="14">
        <f t="shared" si="3"/>
        <v>9496.4033902301562</v>
      </c>
      <c r="H32" s="14">
        <f t="shared" si="4"/>
        <v>1519.424542436825</v>
      </c>
      <c r="I32" s="14">
        <f t="shared" si="5"/>
        <v>17999.819575535879</v>
      </c>
    </row>
    <row r="33" spans="1:9" x14ac:dyDescent="0.25">
      <c r="A33">
        <v>18</v>
      </c>
      <c r="D33" s="13">
        <f t="shared" si="0"/>
        <v>18</v>
      </c>
      <c r="E33" s="14">
        <f t="shared" si="1"/>
        <v>492354.96237497043</v>
      </c>
      <c r="F33" s="14">
        <f t="shared" si="2"/>
        <v>7135.8934611012992</v>
      </c>
      <c r="G33" s="14">
        <f t="shared" si="3"/>
        <v>9365.4535469263628</v>
      </c>
      <c r="H33" s="14">
        <f t="shared" si="4"/>
        <v>1498.4725675082182</v>
      </c>
      <c r="I33" s="14">
        <f t="shared" si="5"/>
        <v>17999.819575535879</v>
      </c>
    </row>
    <row r="34" spans="1:9" x14ac:dyDescent="0.25">
      <c r="A34">
        <v>19</v>
      </c>
      <c r="D34" s="13">
        <f t="shared" si="0"/>
        <v>19</v>
      </c>
      <c r="E34" s="14">
        <f t="shared" si="1"/>
        <v>485063.86323109019</v>
      </c>
      <c r="F34" s="14">
        <f t="shared" si="2"/>
        <v>7291.0991438802503</v>
      </c>
      <c r="G34" s="14">
        <f t="shared" si="3"/>
        <v>9231.6555445307149</v>
      </c>
      <c r="H34" s="14">
        <f t="shared" si="4"/>
        <v>1477.0648871249143</v>
      </c>
      <c r="I34" s="14">
        <f t="shared" si="5"/>
        <v>17999.819575535879</v>
      </c>
    </row>
    <row r="35" spans="1:9" x14ac:dyDescent="0.25">
      <c r="A35">
        <v>20</v>
      </c>
      <c r="D35" s="13">
        <f t="shared" si="0"/>
        <v>20</v>
      </c>
      <c r="E35" s="14">
        <f t="shared" si="1"/>
        <v>477614.18268083053</v>
      </c>
      <c r="F35" s="14">
        <f t="shared" si="2"/>
        <v>7449.6805502596471</v>
      </c>
      <c r="G35" s="14">
        <f t="shared" si="3"/>
        <v>9094.9474355829589</v>
      </c>
      <c r="H35" s="14">
        <f t="shared" si="4"/>
        <v>1455.1915896932735</v>
      </c>
      <c r="I35" s="14">
        <f t="shared" si="5"/>
        <v>17999.819575535879</v>
      </c>
    </row>
    <row r="36" spans="1:9" x14ac:dyDescent="0.25">
      <c r="A36">
        <v>21</v>
      </c>
      <c r="D36" s="13">
        <f t="shared" si="0"/>
        <v>21</v>
      </c>
      <c r="E36" s="14">
        <f t="shared" si="1"/>
        <v>470002.47157860274</v>
      </c>
      <c r="F36" s="14">
        <f t="shared" si="2"/>
        <v>7611.711102227795</v>
      </c>
      <c r="G36" s="14">
        <f t="shared" si="3"/>
        <v>8955.2659252655903</v>
      </c>
      <c r="H36" s="14">
        <f t="shared" si="4"/>
        <v>1432.8425480424944</v>
      </c>
      <c r="I36" s="14">
        <f t="shared" si="5"/>
        <v>17999.819575535879</v>
      </c>
    </row>
    <row r="37" spans="1:9" x14ac:dyDescent="0.25">
      <c r="A37">
        <v>22</v>
      </c>
      <c r="D37" s="13">
        <f t="shared" si="0"/>
        <v>22</v>
      </c>
      <c r="E37" s="14">
        <f t="shared" si="1"/>
        <v>462225.2057599015</v>
      </c>
      <c r="F37" s="14">
        <f t="shared" si="2"/>
        <v>7777.2658187012494</v>
      </c>
      <c r="G37" s="14">
        <f t="shared" si="3"/>
        <v>8812.5463420988181</v>
      </c>
      <c r="H37" s="14">
        <f t="shared" si="4"/>
        <v>1410.0074147358109</v>
      </c>
      <c r="I37" s="14">
        <f t="shared" si="5"/>
        <v>17999.819575535879</v>
      </c>
    </row>
    <row r="38" spans="1:9" x14ac:dyDescent="0.25">
      <c r="A38">
        <v>23</v>
      </c>
      <c r="D38" s="13">
        <f t="shared" si="0"/>
        <v>23</v>
      </c>
      <c r="E38" s="14">
        <f t="shared" si="1"/>
        <v>454278.7844096435</v>
      </c>
      <c r="F38" s="14">
        <f t="shared" si="2"/>
        <v>7946.4213502580023</v>
      </c>
      <c r="G38" s="14">
        <f t="shared" si="3"/>
        <v>8666.7226079981701</v>
      </c>
      <c r="H38" s="14">
        <f t="shared" si="4"/>
        <v>1386.6756172797072</v>
      </c>
      <c r="I38" s="14">
        <f t="shared" si="5"/>
        <v>17999.819575535879</v>
      </c>
    </row>
    <row r="39" spans="1:9" x14ac:dyDescent="0.25">
      <c r="A39">
        <v>24</v>
      </c>
      <c r="D39" s="13">
        <f t="shared" si="0"/>
        <v>24</v>
      </c>
      <c r="E39" s="14">
        <f t="shared" si="1"/>
        <v>446159.52839501738</v>
      </c>
      <c r="F39" s="14">
        <f t="shared" si="2"/>
        <v>8119.256014626113</v>
      </c>
      <c r="G39" s="14">
        <f t="shared" si="3"/>
        <v>8517.7272076808331</v>
      </c>
      <c r="H39" s="14">
        <f t="shared" si="4"/>
        <v>1362.8363532289334</v>
      </c>
      <c r="I39" s="14">
        <f t="shared" si="5"/>
        <v>17999.819575535879</v>
      </c>
    </row>
    <row r="40" spans="1:9" x14ac:dyDescent="0.25">
      <c r="A40">
        <v>25</v>
      </c>
      <c r="D40" s="13">
        <f t="shared" si="0"/>
        <v>25</v>
      </c>
      <c r="E40" s="14">
        <f t="shared" si="1"/>
        <v>437863.67856207315</v>
      </c>
      <c r="F40" s="14">
        <f t="shared" si="2"/>
        <v>8295.8498329442336</v>
      </c>
      <c r="G40" s="14">
        <f t="shared" si="3"/>
        <v>8365.4911574065918</v>
      </c>
      <c r="H40" s="14">
        <f t="shared" si="4"/>
        <v>1338.4785851850547</v>
      </c>
      <c r="I40" s="14">
        <f t="shared" si="5"/>
        <v>17999.819575535879</v>
      </c>
    </row>
    <row r="41" spans="1:9" x14ac:dyDescent="0.25">
      <c r="A41">
        <v>26</v>
      </c>
      <c r="D41" s="13">
        <f t="shared" si="0"/>
        <v>26</v>
      </c>
      <c r="E41" s="14">
        <f t="shared" si="1"/>
        <v>429387.39399526239</v>
      </c>
      <c r="F41" s="14">
        <f t="shared" si="2"/>
        <v>8476.2845668107693</v>
      </c>
      <c r="G41" s="14">
        <f t="shared" si="3"/>
        <v>8209.9439730388876</v>
      </c>
      <c r="H41" s="14">
        <f t="shared" si="4"/>
        <v>1313.5910356862221</v>
      </c>
      <c r="I41" s="14">
        <f t="shared" si="5"/>
        <v>17999.819575535879</v>
      </c>
    </row>
    <row r="42" spans="1:9" x14ac:dyDescent="0.25">
      <c r="A42">
        <v>27</v>
      </c>
      <c r="D42" s="13">
        <f t="shared" si="0"/>
        <v>27</v>
      </c>
      <c r="E42" s="14">
        <f t="shared" si="1"/>
        <v>420726.75023912347</v>
      </c>
      <c r="F42" s="14">
        <f t="shared" si="2"/>
        <v>8660.643756138903</v>
      </c>
      <c r="G42" s="14">
        <f t="shared" si="3"/>
        <v>8051.0136374111862</v>
      </c>
      <c r="H42" s="14">
        <f t="shared" si="4"/>
        <v>1288.1621819857899</v>
      </c>
      <c r="I42" s="14">
        <f t="shared" si="5"/>
        <v>17999.819575535879</v>
      </c>
    </row>
    <row r="43" spans="1:9" x14ac:dyDescent="0.25">
      <c r="A43">
        <v>28</v>
      </c>
      <c r="D43" s="13">
        <f t="shared" si="0"/>
        <v>28</v>
      </c>
      <c r="E43" s="14">
        <f t="shared" si="1"/>
        <v>411877.73748128855</v>
      </c>
      <c r="F43" s="14">
        <f t="shared" si="2"/>
        <v>8849.0127578349257</v>
      </c>
      <c r="G43" s="14">
        <f t="shared" si="3"/>
        <v>7888.6265669835811</v>
      </c>
      <c r="H43" s="14">
        <f t="shared" si="4"/>
        <v>1262.1802507173729</v>
      </c>
      <c r="I43" s="14">
        <f t="shared" si="5"/>
        <v>17999.819575535879</v>
      </c>
    </row>
    <row r="44" spans="1:9" x14ac:dyDescent="0.25">
      <c r="A44">
        <v>29</v>
      </c>
      <c r="D44" s="13">
        <f t="shared" si="0"/>
        <v>29</v>
      </c>
      <c r="E44" s="14">
        <f t="shared" si="1"/>
        <v>402836.2586959707</v>
      </c>
      <c r="F44" s="14">
        <f t="shared" si="2"/>
        <v>9041.478785317835</v>
      </c>
      <c r="G44" s="14">
        <f t="shared" si="3"/>
        <v>7722.7075777741757</v>
      </c>
      <c r="H44" s="14">
        <f t="shared" si="4"/>
        <v>1235.6332124438682</v>
      </c>
      <c r="I44" s="14">
        <f t="shared" si="5"/>
        <v>17999.819575535879</v>
      </c>
    </row>
    <row r="45" spans="1:9" x14ac:dyDescent="0.25">
      <c r="A45">
        <v>30</v>
      </c>
      <c r="D45" s="13">
        <f t="shared" si="0"/>
        <v>30</v>
      </c>
      <c r="E45" s="14">
        <f t="shared" si="1"/>
        <v>393598.1277470722</v>
      </c>
      <c r="F45" s="14">
        <f t="shared" si="2"/>
        <v>9238.1309488984989</v>
      </c>
      <c r="G45" s="14">
        <f t="shared" si="3"/>
        <v>7553.1798505494653</v>
      </c>
      <c r="H45" s="14">
        <f t="shared" si="4"/>
        <v>1208.5087760879144</v>
      </c>
      <c r="I45" s="14">
        <f t="shared" si="5"/>
        <v>17999.819575535879</v>
      </c>
    </row>
    <row r="46" spans="1:9" x14ac:dyDescent="0.25">
      <c r="A46">
        <v>31</v>
      </c>
      <c r="D46" s="13">
        <f t="shared" si="0"/>
        <v>31</v>
      </c>
      <c r="E46" s="14">
        <f t="shared" si="1"/>
        <v>384159.06745003513</v>
      </c>
      <c r="F46" s="14">
        <f t="shared" si="2"/>
        <v>9439.0602970370419</v>
      </c>
      <c r="G46" s="14">
        <f t="shared" si="3"/>
        <v>7379.9648952576181</v>
      </c>
      <c r="H46" s="14">
        <f t="shared" si="4"/>
        <v>1180.7943832412188</v>
      </c>
      <c r="I46" s="14">
        <f t="shared" si="5"/>
        <v>17999.819575535879</v>
      </c>
    </row>
    <row r="47" spans="1:9" x14ac:dyDescent="0.25">
      <c r="A47">
        <v>32</v>
      </c>
      <c r="D47" s="13">
        <f t="shared" si="0"/>
        <v>32</v>
      </c>
      <c r="E47" s="14">
        <f t="shared" si="1"/>
        <v>374514.7075915375</v>
      </c>
      <c r="F47" s="14">
        <f t="shared" si="2"/>
        <v>9644.3598584975989</v>
      </c>
      <c r="G47" s="14">
        <f t="shared" si="3"/>
        <v>7202.9825146881731</v>
      </c>
      <c r="H47" s="14">
        <f t="shared" si="4"/>
        <v>1152.4772023501077</v>
      </c>
      <c r="I47" s="14">
        <f t="shared" si="5"/>
        <v>17999.819575535879</v>
      </c>
    </row>
    <row r="48" spans="1:9" x14ac:dyDescent="0.25">
      <c r="A48">
        <v>33</v>
      </c>
      <c r="D48" s="13">
        <f t="shared" si="0"/>
        <v>33</v>
      </c>
      <c r="E48" s="14">
        <f t="shared" si="1"/>
        <v>364660.5829061176</v>
      </c>
      <c r="F48" s="14">
        <f t="shared" si="2"/>
        <v>9854.1246854199217</v>
      </c>
      <c r="G48" s="14">
        <f t="shared" si="3"/>
        <v>7022.1507673413425</v>
      </c>
      <c r="H48" s="14">
        <f t="shared" si="4"/>
        <v>1123.5441227746148</v>
      </c>
      <c r="I48" s="14">
        <f t="shared" si="5"/>
        <v>17999.819575535879</v>
      </c>
    </row>
    <row r="49" spans="1:9" x14ac:dyDescent="0.25">
      <c r="A49">
        <v>34</v>
      </c>
      <c r="D49" s="13">
        <f t="shared" si="0"/>
        <v>34</v>
      </c>
      <c r="E49" s="14">
        <f t="shared" si="1"/>
        <v>354592.13100878982</v>
      </c>
      <c r="F49" s="14">
        <f t="shared" si="2"/>
        <v>10068.451897327806</v>
      </c>
      <c r="G49" s="14">
        <f t="shared" si="3"/>
        <v>6837.3859294897184</v>
      </c>
      <c r="H49" s="14">
        <f t="shared" si="4"/>
        <v>1093.981748718355</v>
      </c>
      <c r="I49" s="14">
        <f t="shared" si="5"/>
        <v>17999.819575535879</v>
      </c>
    </row>
    <row r="50" spans="1:9" x14ac:dyDescent="0.25">
      <c r="A50">
        <v>35</v>
      </c>
      <c r="D50" s="13">
        <f t="shared" si="0"/>
        <v>35</v>
      </c>
      <c r="E50" s="14">
        <f t="shared" si="1"/>
        <v>344304.69028269511</v>
      </c>
      <c r="F50" s="14">
        <f t="shared" si="2"/>
        <v>10287.440726094686</v>
      </c>
      <c r="G50" s="14">
        <f t="shared" si="3"/>
        <v>6648.602456414822</v>
      </c>
      <c r="H50" s="14">
        <f t="shared" si="4"/>
        <v>1063.7763930263716</v>
      </c>
      <c r="I50" s="14">
        <f t="shared" si="5"/>
        <v>17999.819575535879</v>
      </c>
    </row>
    <row r="51" spans="1:9" x14ac:dyDescent="0.25">
      <c r="A51">
        <v>36</v>
      </c>
      <c r="D51" s="13">
        <f t="shared" si="0"/>
        <v>36</v>
      </c>
      <c r="E51" s="14">
        <f>IF(D51&lt;=$E$7,IF(D51=0,$E$6,E50-F51),"")</f>
        <v>333793.49772080785</v>
      </c>
      <c r="F51" s="14">
        <f t="shared" si="2"/>
        <v>10511.192561887245</v>
      </c>
      <c r="G51" s="14">
        <f t="shared" si="3"/>
        <v>6455.7129428005464</v>
      </c>
      <c r="H51" s="14">
        <f t="shared" si="4"/>
        <v>1032.9140708480875</v>
      </c>
      <c r="I51" s="14">
        <f t="shared" si="5"/>
        <v>17999.819575535879</v>
      </c>
    </row>
    <row r="52" spans="1:9" x14ac:dyDescent="0.25">
      <c r="A52">
        <v>37</v>
      </c>
      <c r="D52" s="13">
        <f t="shared" si="0"/>
        <v>37</v>
      </c>
      <c r="E52" s="14">
        <f t="shared" si="1"/>
        <v>323053.68672069954</v>
      </c>
      <c r="F52" s="14">
        <f t="shared" si="2"/>
        <v>10739.811000108293</v>
      </c>
      <c r="G52" s="14">
        <f t="shared" si="3"/>
        <v>6258.6280822651597</v>
      </c>
      <c r="H52" s="14">
        <f t="shared" si="4"/>
        <v>1001.3804931624255</v>
      </c>
      <c r="I52" s="14">
        <f t="shared" si="5"/>
        <v>17999.819575535879</v>
      </c>
    </row>
    <row r="53" spans="1:9" x14ac:dyDescent="0.25">
      <c r="A53">
        <v>38</v>
      </c>
      <c r="D53" s="13">
        <f t="shared" si="0"/>
        <v>38</v>
      </c>
      <c r="E53" s="14">
        <f t="shared" si="1"/>
        <v>312080.28483133891</v>
      </c>
      <c r="F53" s="14">
        <f t="shared" si="2"/>
        <v>10973.40188936065</v>
      </c>
      <c r="G53" s="14">
        <f t="shared" si="3"/>
        <v>6057.2566260131289</v>
      </c>
      <c r="H53" s="14">
        <f t="shared" si="4"/>
        <v>969.16106016210063</v>
      </c>
      <c r="I53" s="14">
        <f t="shared" si="5"/>
        <v>17999.819575535879</v>
      </c>
    </row>
    <row r="54" spans="1:9" x14ac:dyDescent="0.25">
      <c r="A54">
        <v>39</v>
      </c>
      <c r="D54" s="13">
        <f t="shared" si="0"/>
        <v>39</v>
      </c>
      <c r="E54" s="14">
        <f t="shared" si="1"/>
        <v>300868.21145088464</v>
      </c>
      <c r="F54" s="14">
        <f t="shared" si="2"/>
        <v>11212.073380454245</v>
      </c>
      <c r="G54" s="14">
        <f t="shared" si="3"/>
        <v>5851.505340587616</v>
      </c>
      <c r="H54" s="14">
        <f t="shared" si="4"/>
        <v>936.24085449401855</v>
      </c>
      <c r="I54" s="14">
        <f t="shared" si="5"/>
        <v>17999.819575535879</v>
      </c>
    </row>
    <row r="55" spans="1:9" x14ac:dyDescent="0.25">
      <c r="A55">
        <v>40</v>
      </c>
      <c r="D55" s="13">
        <f t="shared" si="0"/>
        <v>40</v>
      </c>
      <c r="E55" s="14">
        <f t="shared" si="1"/>
        <v>289412.2754744055</v>
      </c>
      <c r="F55" s="14">
        <f t="shared" si="2"/>
        <v>11455.935976479126</v>
      </c>
      <c r="G55" s="14">
        <f t="shared" si="3"/>
        <v>5641.2789647040981</v>
      </c>
      <c r="H55" s="14">
        <f t="shared" si="4"/>
        <v>902.60463435265569</v>
      </c>
      <c r="I55" s="14">
        <f t="shared" si="5"/>
        <v>17999.819575535879</v>
      </c>
    </row>
    <row r="56" spans="1:9" x14ac:dyDescent="0.25">
      <c r="A56">
        <v>41</v>
      </c>
      <c r="D56" s="13">
        <f t="shared" si="0"/>
        <v>41</v>
      </c>
      <c r="E56" s="14">
        <f t="shared" si="1"/>
        <v>277707.17289043794</v>
      </c>
      <c r="F56" s="14">
        <f t="shared" si="2"/>
        <v>11705.102583967546</v>
      </c>
      <c r="G56" s="14">
        <f t="shared" si="3"/>
        <v>5426.4801651451144</v>
      </c>
      <c r="H56" s="14">
        <f t="shared" si="4"/>
        <v>868.2368264232183</v>
      </c>
      <c r="I56" s="14">
        <f t="shared" si="5"/>
        <v>17999.819575535879</v>
      </c>
    </row>
    <row r="57" spans="1:9" x14ac:dyDescent="0.25">
      <c r="A57">
        <v>42</v>
      </c>
      <c r="D57" s="13">
        <f t="shared" si="0"/>
        <v>42</v>
      </c>
      <c r="E57" s="14">
        <f t="shared" si="1"/>
        <v>265747.48432526912</v>
      </c>
      <c r="F57" s="14">
        <f t="shared" si="2"/>
        <v>11959.688565168843</v>
      </c>
      <c r="G57" s="14">
        <f t="shared" si="3"/>
        <v>5207.0094916957214</v>
      </c>
      <c r="H57" s="14">
        <f t="shared" si="4"/>
        <v>833.12151867131547</v>
      </c>
      <c r="I57" s="14">
        <f t="shared" si="5"/>
        <v>17999.819575535879</v>
      </c>
    </row>
    <row r="58" spans="1:9" x14ac:dyDescent="0.25">
      <c r="A58">
        <v>43</v>
      </c>
      <c r="D58" s="13">
        <f t="shared" si="0"/>
        <v>43</v>
      </c>
      <c r="E58" s="14">
        <f t="shared" si="1"/>
        <v>253527.67253380787</v>
      </c>
      <c r="F58" s="14">
        <f t="shared" si="2"/>
        <v>12219.811791461263</v>
      </c>
      <c r="G58" s="14">
        <f t="shared" si="3"/>
        <v>4982.7653310988062</v>
      </c>
      <c r="H58" s="14">
        <f t="shared" si="4"/>
        <v>797.24245297580899</v>
      </c>
      <c r="I58" s="14">
        <f t="shared" si="5"/>
        <v>17999.819575535879</v>
      </c>
    </row>
    <row r="59" spans="1:9" x14ac:dyDescent="0.25">
      <c r="A59">
        <v>44</v>
      </c>
      <c r="D59" s="13">
        <f t="shared" si="0"/>
        <v>44</v>
      </c>
      <c r="E59" s="14">
        <f t="shared" si="1"/>
        <v>241042.07983588232</v>
      </c>
      <c r="F59" s="14">
        <f t="shared" si="2"/>
        <v>12485.592697925547</v>
      </c>
      <c r="G59" s="14">
        <f t="shared" si="3"/>
        <v>4753.6438600089068</v>
      </c>
      <c r="H59" s="14">
        <f t="shared" si="4"/>
        <v>760.58301760142513</v>
      </c>
      <c r="I59" s="14">
        <f t="shared" si="5"/>
        <v>17999.819575535879</v>
      </c>
    </row>
    <row r="60" spans="1:9" x14ac:dyDescent="0.25">
      <c r="A60">
        <v>45</v>
      </c>
      <c r="D60" s="13">
        <f t="shared" si="0"/>
        <v>45</v>
      </c>
      <c r="E60" s="14">
        <f t="shared" si="1"/>
        <v>228284.92549677688</v>
      </c>
      <c r="F60" s="14">
        <f t="shared" si="2"/>
        <v>12757.154339105429</v>
      </c>
      <c r="G60" s="14">
        <f t="shared" si="3"/>
        <v>4519.5389969228027</v>
      </c>
      <c r="H60" s="14">
        <f t="shared" si="4"/>
        <v>723.12623950764839</v>
      </c>
      <c r="I60" s="14">
        <f t="shared" si="5"/>
        <v>17999.819575535879</v>
      </c>
    </row>
    <row r="61" spans="1:9" x14ac:dyDescent="0.25">
      <c r="A61">
        <v>46</v>
      </c>
      <c r="D61" s="13">
        <f t="shared" si="0"/>
        <v>46</v>
      </c>
      <c r="E61" s="14">
        <f t="shared" si="1"/>
        <v>215250.30305079592</v>
      </c>
      <c r="F61" s="14">
        <f t="shared" si="2"/>
        <v>13034.622445980971</v>
      </c>
      <c r="G61" s="14">
        <f t="shared" si="3"/>
        <v>4280.342353064575</v>
      </c>
      <c r="H61" s="14">
        <f t="shared" si="4"/>
        <v>684.85477649033203</v>
      </c>
      <c r="I61" s="14">
        <f t="shared" si="5"/>
        <v>17999.819575535879</v>
      </c>
    </row>
    <row r="62" spans="1:9" x14ac:dyDescent="0.25">
      <c r="A62">
        <v>47</v>
      </c>
      <c r="D62" s="13">
        <f t="shared" si="0"/>
        <v>47</v>
      </c>
      <c r="E62" s="14">
        <f t="shared" si="1"/>
        <v>201932.17756661488</v>
      </c>
      <c r="F62" s="14">
        <f t="shared" si="2"/>
        <v>13318.125484181059</v>
      </c>
      <c r="G62" s="14">
        <f t="shared" si="3"/>
        <v>4035.9431822024317</v>
      </c>
      <c r="H62" s="14">
        <f t="shared" si="4"/>
        <v>645.75090915238911</v>
      </c>
      <c r="I62" s="14">
        <f t="shared" si="5"/>
        <v>17999.819575535879</v>
      </c>
    </row>
    <row r="63" spans="1:9" x14ac:dyDescent="0.25">
      <c r="A63">
        <v>48</v>
      </c>
      <c r="D63" s="13">
        <f t="shared" si="0"/>
        <v>48</v>
      </c>
      <c r="E63" s="14">
        <f t="shared" si="1"/>
        <v>188324.38285315287</v>
      </c>
      <c r="F63" s="14">
        <f t="shared" si="2"/>
        <v>13607.794713461997</v>
      </c>
      <c r="G63" s="14">
        <f t="shared" si="3"/>
        <v>3786.2283293740365</v>
      </c>
      <c r="H63" s="14">
        <f t="shared" si="4"/>
        <v>605.7965326998459</v>
      </c>
      <c r="I63" s="14">
        <f t="shared" si="5"/>
        <v>17999.819575535879</v>
      </c>
    </row>
    <row r="64" spans="1:9" x14ac:dyDescent="0.25">
      <c r="A64">
        <v>49</v>
      </c>
      <c r="D64" s="13">
        <f t="shared" si="0"/>
        <v>49</v>
      </c>
      <c r="E64" s="14">
        <f t="shared" si="1"/>
        <v>174420.61860467307</v>
      </c>
      <c r="F64" s="14">
        <f t="shared" si="2"/>
        <v>13903.764248479796</v>
      </c>
      <c r="G64" s="14">
        <f t="shared" si="3"/>
        <v>3531.0821784966233</v>
      </c>
      <c r="H64" s="14">
        <f t="shared" si="4"/>
        <v>564.97314855945979</v>
      </c>
      <c r="I64" s="14">
        <f t="shared" si="5"/>
        <v>17999.819575535879</v>
      </c>
    </row>
    <row r="65" spans="1:10" x14ac:dyDescent="0.25">
      <c r="A65">
        <v>50</v>
      </c>
      <c r="D65" s="13">
        <f t="shared" si="0"/>
        <v>50</v>
      </c>
      <c r="E65" s="14">
        <f t="shared" si="1"/>
        <v>160214.44748378883</v>
      </c>
      <c r="F65" s="14">
        <f t="shared" si="2"/>
        <v>14206.171120884232</v>
      </c>
      <c r="G65" s="14">
        <f t="shared" si="3"/>
        <v>3270.3865988376265</v>
      </c>
      <c r="H65" s="14">
        <f t="shared" si="4"/>
        <v>523.26185581402024</v>
      </c>
      <c r="I65" s="14">
        <f t="shared" si="5"/>
        <v>17999.819575535879</v>
      </c>
    </row>
    <row r="66" spans="1:10" x14ac:dyDescent="0.25">
      <c r="A66">
        <v>51</v>
      </c>
      <c r="D66" s="13">
        <f t="shared" si="0"/>
        <v>51</v>
      </c>
      <c r="E66" s="14">
        <f t="shared" si="1"/>
        <v>145699.29214102536</v>
      </c>
      <c r="F66" s="14">
        <f t="shared" si="2"/>
        <v>14515.155342763464</v>
      </c>
      <c r="G66" s="14">
        <f t="shared" si="3"/>
        <v>3004.0208903210464</v>
      </c>
      <c r="H66" s="14">
        <f t="shared" si="4"/>
        <v>480.64334245136746</v>
      </c>
      <c r="I66" s="14">
        <f t="shared" si="5"/>
        <v>17999.819575535879</v>
      </c>
    </row>
    <row r="67" spans="1:10" x14ac:dyDescent="0.25">
      <c r="A67">
        <v>52</v>
      </c>
      <c r="D67" s="13">
        <f t="shared" si="0"/>
        <v>52</v>
      </c>
      <c r="E67" s="14">
        <f t="shared" si="1"/>
        <v>130868.43216955679</v>
      </c>
      <c r="F67" s="14">
        <f t="shared" si="2"/>
        <v>14830.859971468572</v>
      </c>
      <c r="G67" s="14">
        <f t="shared" si="3"/>
        <v>2731.861727644231</v>
      </c>
      <c r="H67" s="14">
        <f t="shared" si="4"/>
        <v>437.09787642307697</v>
      </c>
      <c r="I67" s="14">
        <f t="shared" si="5"/>
        <v>17999.819575535879</v>
      </c>
    </row>
    <row r="68" spans="1:10" x14ac:dyDescent="0.25">
      <c r="A68">
        <v>53</v>
      </c>
      <c r="D68" s="13">
        <f t="shared" si="0"/>
        <v>53</v>
      </c>
      <c r="E68" s="14">
        <f t="shared" si="1"/>
        <v>115715.00099370877</v>
      </c>
      <c r="F68" s="14">
        <f t="shared" si="2"/>
        <v>15153.431175848014</v>
      </c>
      <c r="G68" s="14">
        <f t="shared" si="3"/>
        <v>2453.7831031791948</v>
      </c>
      <c r="H68" s="14">
        <f t="shared" si="4"/>
        <v>392.60529650867119</v>
      </c>
      <c r="I68" s="14">
        <f t="shared" si="5"/>
        <v>17999.819575535879</v>
      </c>
    </row>
    <row r="69" spans="1:10" x14ac:dyDescent="0.25">
      <c r="A69">
        <v>54</v>
      </c>
      <c r="D69" s="13">
        <f t="shared" si="0"/>
        <v>54</v>
      </c>
      <c r="E69" s="14">
        <f t="shared" si="1"/>
        <v>100231.98268978606</v>
      </c>
      <c r="F69" s="14">
        <f t="shared" si="2"/>
        <v>15483.018303922709</v>
      </c>
      <c r="G69" s="14">
        <f t="shared" si="3"/>
        <v>2169.656268632044</v>
      </c>
      <c r="H69" s="14">
        <f t="shared" si="4"/>
        <v>347.14500298112705</v>
      </c>
      <c r="I69" s="14">
        <f t="shared" si="5"/>
        <v>17999.819575535879</v>
      </c>
    </row>
    <row r="70" spans="1:10" x14ac:dyDescent="0.25">
      <c r="A70">
        <v>55</v>
      </c>
      <c r="D70" s="13">
        <f t="shared" si="0"/>
        <v>55</v>
      </c>
      <c r="E70" s="14">
        <f t="shared" si="1"/>
        <v>84412.208737753041</v>
      </c>
      <c r="F70" s="14">
        <f t="shared" si="2"/>
        <v>15819.773952033029</v>
      </c>
      <c r="G70" s="14">
        <f t="shared" si="3"/>
        <v>1879.3496754334924</v>
      </c>
      <c r="H70" s="14">
        <f t="shared" si="4"/>
        <v>300.69594806935879</v>
      </c>
      <c r="I70" s="14">
        <f t="shared" si="5"/>
        <v>17999.819575535879</v>
      </c>
    </row>
    <row r="71" spans="1:10" x14ac:dyDescent="0.25">
      <c r="A71">
        <v>56</v>
      </c>
      <c r="D71" s="13">
        <f t="shared" si="0"/>
        <v>56</v>
      </c>
      <c r="E71" s="14">
        <f t="shared" si="1"/>
        <v>68248.354702263299</v>
      </c>
      <c r="F71" s="14">
        <f t="shared" si="2"/>
        <v>16163.854035489747</v>
      </c>
      <c r="G71" s="14">
        <f t="shared" si="3"/>
        <v>1582.7289138328726</v>
      </c>
      <c r="H71" s="14">
        <f t="shared" si="4"/>
        <v>253.23662621325963</v>
      </c>
      <c r="I71" s="14">
        <f t="shared" si="5"/>
        <v>17999.819575535879</v>
      </c>
    </row>
    <row r="72" spans="1:10" x14ac:dyDescent="0.25">
      <c r="A72">
        <v>57</v>
      </c>
      <c r="D72" s="13">
        <f t="shared" si="0"/>
        <v>57</v>
      </c>
      <c r="E72" s="14">
        <f t="shared" si="1"/>
        <v>51732.936841501651</v>
      </c>
      <c r="F72" s="14">
        <f t="shared" si="2"/>
        <v>16515.417860761649</v>
      </c>
      <c r="G72" s="14">
        <f t="shared" si="3"/>
        <v>1279.6566506674394</v>
      </c>
      <c r="H72" s="14">
        <f t="shared" si="4"/>
        <v>204.74506410679032</v>
      </c>
      <c r="I72" s="14">
        <f t="shared" si="5"/>
        <v>17999.819575535879</v>
      </c>
    </row>
    <row r="73" spans="1:10" x14ac:dyDescent="0.25">
      <c r="A73">
        <v>58</v>
      </c>
      <c r="D73" s="13">
        <f t="shared" si="0"/>
        <v>58</v>
      </c>
      <c r="E73" s="14">
        <f t="shared" si="1"/>
        <v>34858.308642268436</v>
      </c>
      <c r="F73" s="14">
        <f t="shared" si="2"/>
        <v>16874.628199233215</v>
      </c>
      <c r="G73" s="14">
        <f t="shared" si="3"/>
        <v>969.99256577815788</v>
      </c>
      <c r="H73" s="14">
        <f t="shared" si="4"/>
        <v>155.19881052450526</v>
      </c>
      <c r="I73" s="14">
        <f t="shared" si="5"/>
        <v>17999.819575535879</v>
      </c>
    </row>
    <row r="74" spans="1:10" x14ac:dyDescent="0.25">
      <c r="A74">
        <v>59</v>
      </c>
      <c r="D74" s="13">
        <f t="shared" si="0"/>
        <v>59</v>
      </c>
      <c r="E74" s="14">
        <f t="shared" si="1"/>
        <v>17616.657279701896</v>
      </c>
      <c r="F74" s="14">
        <f t="shared" si="2"/>
        <v>17241.651362566539</v>
      </c>
      <c r="G74" s="14">
        <f t="shared" si="3"/>
        <v>653.59328704253448</v>
      </c>
      <c r="H74" s="14">
        <f t="shared" si="4"/>
        <v>104.57492592680552</v>
      </c>
      <c r="I74" s="14">
        <f t="shared" si="5"/>
        <v>17999.819575535879</v>
      </c>
    </row>
    <row r="75" spans="1:10" x14ac:dyDescent="0.25">
      <c r="A75">
        <v>60</v>
      </c>
      <c r="D75" s="13">
        <f t="shared" si="0"/>
        <v>60</v>
      </c>
      <c r="E75" s="14">
        <f t="shared" si="1"/>
        <v>-4.6566128730773926E-10</v>
      </c>
      <c r="F75" s="14">
        <f t="shared" si="2"/>
        <v>17616.657279702362</v>
      </c>
      <c r="G75" s="14">
        <f t="shared" si="3"/>
        <v>330.3123239944112</v>
      </c>
      <c r="H75" s="14">
        <f t="shared" si="4"/>
        <v>52.849971839105791</v>
      </c>
      <c r="I75" s="14">
        <f t="shared" si="5"/>
        <v>17999.819575535879</v>
      </c>
    </row>
    <row r="76" spans="1:10" ht="18.75" x14ac:dyDescent="0.3">
      <c r="J76" s="23"/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7" xr:uid="{00000000-0002-0000-0000-000000000000}">
      <formula1>$XFC$2:$XFC$5</formula1>
    </dataValidation>
    <dataValidation type="list" allowBlank="1" showInputMessage="1" showErrorMessage="1" sqref="E5" xr:uid="{00000000-0002-0000-0000-000001000000}">
      <formula1>"IMSS PLEY"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972F-A19E-4705-A432-D1BAD1A6B3F7}">
  <dimension ref="A1:XFD76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0" max="10" width="20" bestFit="1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15</v>
      </c>
      <c r="F1" s="27"/>
      <c r="G1" s="27"/>
      <c r="H1" s="27"/>
      <c r="XFC1" t="s">
        <v>22</v>
      </c>
      <c r="XFD1" t="s">
        <v>23</v>
      </c>
    </row>
    <row r="2" spans="1:14 16383:16384" x14ac:dyDescent="0.25">
      <c r="E2" s="27"/>
      <c r="F2" s="27"/>
      <c r="G2" s="27"/>
      <c r="H2" s="27"/>
      <c r="XFC2" s="22">
        <v>54</v>
      </c>
      <c r="XFD2" s="21">
        <v>2.41666666666666E-2</v>
      </c>
    </row>
    <row r="3" spans="1:14 16383:16384" x14ac:dyDescent="0.25">
      <c r="XFC3" s="22">
        <v>60</v>
      </c>
      <c r="XFD3" s="21">
        <v>2.4166666666666548E-2</v>
      </c>
    </row>
    <row r="4" spans="1:14 16383:16384" x14ac:dyDescent="0.25">
      <c r="C4" s="25" t="s">
        <v>9</v>
      </c>
      <c r="D4" s="25"/>
      <c r="E4" s="5"/>
      <c r="F4" s="1"/>
      <c r="G4" s="1"/>
      <c r="H4" s="9"/>
      <c r="I4" s="9"/>
      <c r="J4" s="1"/>
      <c r="XFC4" s="22"/>
      <c r="XFD4" s="21"/>
    </row>
    <row r="5" spans="1:14 16383:16384" x14ac:dyDescent="0.25">
      <c r="C5" s="25" t="s">
        <v>10</v>
      </c>
      <c r="D5" s="25"/>
      <c r="E5" s="30" t="s">
        <v>24</v>
      </c>
      <c r="F5" s="1"/>
      <c r="G5" s="1"/>
      <c r="H5" s="1"/>
      <c r="I5" s="1"/>
      <c r="J5" s="1"/>
      <c r="XFC5" s="22"/>
      <c r="XFD5" s="21"/>
    </row>
    <row r="6" spans="1:14 16383:16384" ht="15" customHeight="1" x14ac:dyDescent="0.25">
      <c r="C6" s="25" t="s">
        <v>19</v>
      </c>
      <c r="D6" s="25"/>
      <c r="E6" s="20">
        <v>75000</v>
      </c>
      <c r="F6" s="1"/>
      <c r="G6" s="1"/>
      <c r="H6" s="26" t="s">
        <v>18</v>
      </c>
      <c r="I6" s="26"/>
      <c r="J6" s="24">
        <f>J7/1.16</f>
        <v>2.0833333333333232E-2</v>
      </c>
      <c r="XFC6" s="22"/>
      <c r="XFD6" s="21"/>
    </row>
    <row r="7" spans="1:14 16383:16384" ht="15" customHeight="1" x14ac:dyDescent="0.25">
      <c r="C7" s="25" t="s">
        <v>11</v>
      </c>
      <c r="D7" s="25"/>
      <c r="E7" s="2">
        <v>60</v>
      </c>
      <c r="F7" s="1" t="s">
        <v>8</v>
      </c>
      <c r="G7" s="1"/>
      <c r="H7" s="26" t="s">
        <v>17</v>
      </c>
      <c r="I7" s="26"/>
      <c r="J7" s="24">
        <f>VLOOKUP(E7,$XFC$1:$XFD$7,2,0)</f>
        <v>2.4166666666666548E-2</v>
      </c>
      <c r="XFC7" s="22"/>
      <c r="XFD7" s="21"/>
    </row>
    <row r="8" spans="1:14 16383:16384" x14ac:dyDescent="0.25">
      <c r="C8" s="25" t="s">
        <v>12</v>
      </c>
      <c r="D8" s="25"/>
      <c r="E8" s="3">
        <f>-PMT(J7,E7,E6,0,0)</f>
        <v>2380.6402562987646</v>
      </c>
      <c r="F8" s="1"/>
      <c r="G8" s="1"/>
      <c r="H8" s="1"/>
      <c r="I8" s="1"/>
      <c r="J8" s="1"/>
    </row>
    <row r="9" spans="1:14 16383:16384" ht="15" customHeight="1" x14ac:dyDescent="0.25">
      <c r="C9" s="25" t="s">
        <v>13</v>
      </c>
      <c r="D9" s="25"/>
      <c r="E9" s="3">
        <f>E7*E8</f>
        <v>142838.41537792588</v>
      </c>
      <c r="F9" s="1"/>
      <c r="G9" s="1"/>
      <c r="H9" s="28" t="s">
        <v>20</v>
      </c>
      <c r="I9" s="28"/>
      <c r="J9" s="10">
        <f>+((G13+H13)/F13)/E7</f>
        <v>1.5075203417316859E-2</v>
      </c>
      <c r="K9" s="15"/>
    </row>
    <row r="10" spans="1:14 16383:16384" x14ac:dyDescent="0.25">
      <c r="C10" s="25" t="s">
        <v>14</v>
      </c>
      <c r="D10" s="25"/>
      <c r="E10" s="4" t="s">
        <v>7</v>
      </c>
      <c r="F10" s="1"/>
      <c r="G10" s="1"/>
      <c r="H10" s="28"/>
      <c r="I10" s="28"/>
      <c r="J10" s="1"/>
    </row>
    <row r="11" spans="1:14 16383:16384" x14ac:dyDescent="0.25">
      <c r="H11" s="18" t="s">
        <v>16</v>
      </c>
    </row>
    <row r="12" spans="1:14 16383:16384" s="17" customFormat="1" x14ac:dyDescent="0.25">
      <c r="H12" s="19" t="s">
        <v>16</v>
      </c>
      <c r="I12" s="19"/>
      <c r="J12" s="19"/>
    </row>
    <row r="13" spans="1:14 16383:16384" x14ac:dyDescent="0.25">
      <c r="D13" s="29" t="s">
        <v>6</v>
      </c>
      <c r="E13" s="29"/>
      <c r="F13" s="6">
        <f>SUM(F15:F175)</f>
        <v>75000.000000000015</v>
      </c>
      <c r="G13" s="6">
        <f>SUM(G15:G175)</f>
        <v>58481.392567177485</v>
      </c>
      <c r="H13" s="6">
        <f>SUM(H15:H175)</f>
        <v>9357.0228107483963</v>
      </c>
      <c r="I13" s="6">
        <f>SUM(I15:I175)</f>
        <v>142838.41537792588</v>
      </c>
      <c r="M13" s="12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6"/>
      <c r="M14" s="16"/>
      <c r="N14" s="16"/>
    </row>
    <row r="15" spans="1:14 16383:16384" x14ac:dyDescent="0.25">
      <c r="A15">
        <v>0</v>
      </c>
      <c r="D15" s="13">
        <f>IF(A15&lt;=$E$7,A15,"")</f>
        <v>0</v>
      </c>
      <c r="E15" s="14">
        <f>IF(D15&lt;=$E$7,IF(D15=0,$E$6,E14-F15),"")</f>
        <v>75000</v>
      </c>
      <c r="F15" s="14">
        <f>IF(D15&lt;=$E$7,IF(D15=0,0,I15-SUM(G15:H15)),"")</f>
        <v>0</v>
      </c>
      <c r="G15" s="14" t="s">
        <v>21</v>
      </c>
      <c r="H15" s="14">
        <v>0</v>
      </c>
      <c r="I15" s="14">
        <v>0</v>
      </c>
      <c r="L15" s="12"/>
      <c r="M15" s="12"/>
      <c r="N15" s="11"/>
    </row>
    <row r="16" spans="1:14 16383:16384" x14ac:dyDescent="0.25">
      <c r="A16">
        <v>1</v>
      </c>
      <c r="D16" s="13">
        <f t="shared" ref="D16:D75" si="0">IF(A16&lt;=$E$7,A16,"")</f>
        <v>1</v>
      </c>
      <c r="E16" s="14">
        <f>IF(D16&lt;=$E$7,IF(D16=0,$E$6,E15-F16),"")</f>
        <v>74431.859743701221</v>
      </c>
      <c r="F16" s="14">
        <f>IF(D16&lt;=$E$7,IF(D16=0,0,I16-SUM(G16:H16)),"")</f>
        <v>568.14025629877347</v>
      </c>
      <c r="G16" s="14">
        <f>IF(D16&lt;=$E$7,IFERROR(E15*$J$6,""),"")</f>
        <v>1562.4999999999923</v>
      </c>
      <c r="H16" s="14">
        <f>IFERROR(G16*16%,"")</f>
        <v>249.99999999999878</v>
      </c>
      <c r="I16" s="14">
        <f>IF(D16&lt;=$E$7,$E$8,"")</f>
        <v>2380.6402562987646</v>
      </c>
    </row>
    <row r="17" spans="1:9" x14ac:dyDescent="0.25">
      <c r="A17">
        <v>2</v>
      </c>
      <c r="D17" s="13">
        <f t="shared" si="0"/>
        <v>2</v>
      </c>
      <c r="E17" s="14">
        <f t="shared" ref="E17:E75" si="1">IF(D17&lt;=$E$7,IF(D17=0,$E$6,E16-F17),"")</f>
        <v>73849.989431208567</v>
      </c>
      <c r="F17" s="14">
        <f t="shared" ref="F17:F75" si="2">IF(D17&lt;=$E$7,IF(D17=0,0,I17-SUM(G17:H17)),"")</f>
        <v>581.87031249266056</v>
      </c>
      <c r="G17" s="14">
        <f t="shared" ref="G17:G75" si="3">IF(D17&lt;=$E$7,IFERROR(E16*$J$6,""),"")</f>
        <v>1550.6637446604345</v>
      </c>
      <c r="H17" s="14">
        <f t="shared" ref="H17:H75" si="4">IFERROR(G17*16%,"")</f>
        <v>248.10619914566954</v>
      </c>
      <c r="I17" s="14">
        <f t="shared" ref="I17:I75" si="5">IF(D17&lt;=$E$7,$E$8,"")</f>
        <v>2380.6402562987646</v>
      </c>
    </row>
    <row r="18" spans="1:9" x14ac:dyDescent="0.25">
      <c r="A18">
        <v>3</v>
      </c>
      <c r="D18" s="13">
        <f t="shared" si="0"/>
        <v>3</v>
      </c>
      <c r="E18" s="14">
        <f t="shared" si="1"/>
        <v>73254.057252830666</v>
      </c>
      <c r="F18" s="14">
        <f t="shared" si="2"/>
        <v>595.93217837789962</v>
      </c>
      <c r="G18" s="14">
        <f t="shared" si="3"/>
        <v>1538.5414464835044</v>
      </c>
      <c r="H18" s="14">
        <f t="shared" si="4"/>
        <v>246.16663143736071</v>
      </c>
      <c r="I18" s="14">
        <f t="shared" si="5"/>
        <v>2380.6402562987646</v>
      </c>
    </row>
    <row r="19" spans="1:9" x14ac:dyDescent="0.25">
      <c r="A19">
        <v>4</v>
      </c>
      <c r="D19" s="13">
        <f t="shared" si="0"/>
        <v>4</v>
      </c>
      <c r="E19" s="14">
        <f t="shared" si="1"/>
        <v>72643.723380141964</v>
      </c>
      <c r="F19" s="14">
        <f t="shared" si="2"/>
        <v>610.33387268869888</v>
      </c>
      <c r="G19" s="14">
        <f t="shared" si="3"/>
        <v>1526.1261927672981</v>
      </c>
      <c r="H19" s="14">
        <f t="shared" si="4"/>
        <v>244.1801908427677</v>
      </c>
      <c r="I19" s="14">
        <f t="shared" si="5"/>
        <v>2380.6402562987646</v>
      </c>
    </row>
    <row r="20" spans="1:9" x14ac:dyDescent="0.25">
      <c r="A20">
        <v>5</v>
      </c>
      <c r="D20" s="13">
        <f t="shared" si="0"/>
        <v>5</v>
      </c>
      <c r="E20" s="14">
        <f t="shared" si="1"/>
        <v>72018.63977219662</v>
      </c>
      <c r="F20" s="14">
        <f t="shared" si="2"/>
        <v>625.08360794534246</v>
      </c>
      <c r="G20" s="14">
        <f t="shared" si="3"/>
        <v>1513.4109037529502</v>
      </c>
      <c r="H20" s="14">
        <f t="shared" si="4"/>
        <v>242.14574460047203</v>
      </c>
      <c r="I20" s="14">
        <f t="shared" si="5"/>
        <v>2380.6402562987646</v>
      </c>
    </row>
    <row r="21" spans="1:9" x14ac:dyDescent="0.25">
      <c r="A21">
        <v>6</v>
      </c>
      <c r="D21" s="13">
        <f t="shared" si="0"/>
        <v>6</v>
      </c>
      <c r="E21" s="14">
        <f t="shared" si="1"/>
        <v>71378.449977059267</v>
      </c>
      <c r="F21" s="14">
        <f t="shared" si="2"/>
        <v>640.18979513735485</v>
      </c>
      <c r="G21" s="14">
        <f t="shared" si="3"/>
        <v>1500.3883285874222</v>
      </c>
      <c r="H21" s="14">
        <f t="shared" si="4"/>
        <v>240.06213257398755</v>
      </c>
      <c r="I21" s="14">
        <f t="shared" si="5"/>
        <v>2380.6402562987646</v>
      </c>
    </row>
    <row r="22" spans="1:9" x14ac:dyDescent="0.25">
      <c r="A22">
        <v>7</v>
      </c>
      <c r="D22" s="13">
        <f t="shared" si="0"/>
        <v>7</v>
      </c>
      <c r="E22" s="14">
        <f t="shared" si="1"/>
        <v>70722.788928539419</v>
      </c>
      <c r="F22" s="14">
        <f t="shared" si="2"/>
        <v>655.66104851984073</v>
      </c>
      <c r="G22" s="14">
        <f t="shared" si="3"/>
        <v>1487.0510411887274</v>
      </c>
      <c r="H22" s="14">
        <f t="shared" si="4"/>
        <v>237.92816659019638</v>
      </c>
      <c r="I22" s="14">
        <f t="shared" si="5"/>
        <v>2380.6402562987646</v>
      </c>
    </row>
    <row r="23" spans="1:9" x14ac:dyDescent="0.25">
      <c r="A23">
        <v>8</v>
      </c>
      <c r="D23" s="13">
        <f t="shared" si="0"/>
        <v>8</v>
      </c>
      <c r="E23" s="14">
        <f t="shared" si="1"/>
        <v>70051.282738013688</v>
      </c>
      <c r="F23" s="14">
        <f t="shared" si="2"/>
        <v>671.50619052573688</v>
      </c>
      <c r="G23" s="14">
        <f t="shared" si="3"/>
        <v>1473.3914360112308</v>
      </c>
      <c r="H23" s="14">
        <f t="shared" si="4"/>
        <v>235.74262976179693</v>
      </c>
      <c r="I23" s="14">
        <f t="shared" si="5"/>
        <v>2380.6402562987646</v>
      </c>
    </row>
    <row r="24" spans="1:9" x14ac:dyDescent="0.25">
      <c r="A24">
        <v>9</v>
      </c>
      <c r="D24" s="13">
        <f t="shared" si="0"/>
        <v>9</v>
      </c>
      <c r="E24" s="14">
        <f t="shared" si="1"/>
        <v>69363.548481216916</v>
      </c>
      <c r="F24" s="14">
        <f t="shared" si="2"/>
        <v>687.7342567967753</v>
      </c>
      <c r="G24" s="14">
        <f t="shared" si="3"/>
        <v>1459.4017237086114</v>
      </c>
      <c r="H24" s="14">
        <f t="shared" si="4"/>
        <v>233.50427579337781</v>
      </c>
      <c r="I24" s="14">
        <f t="shared" si="5"/>
        <v>2380.6402562987646</v>
      </c>
    </row>
    <row r="25" spans="1:9" x14ac:dyDescent="0.25">
      <c r="A25">
        <v>10</v>
      </c>
      <c r="D25" s="13">
        <f t="shared" si="0"/>
        <v>10</v>
      </c>
      <c r="E25" s="14">
        <f t="shared" si="1"/>
        <v>68659.193979880889</v>
      </c>
      <c r="F25" s="14">
        <f t="shared" si="2"/>
        <v>704.35450133603058</v>
      </c>
      <c r="G25" s="14">
        <f t="shared" si="3"/>
        <v>1445.073926692012</v>
      </c>
      <c r="H25" s="14">
        <f t="shared" si="4"/>
        <v>231.21182827072192</v>
      </c>
      <c r="I25" s="14">
        <f t="shared" si="5"/>
        <v>2380.6402562987646</v>
      </c>
    </row>
    <row r="26" spans="1:9" x14ac:dyDescent="0.25">
      <c r="A26">
        <v>11</v>
      </c>
      <c r="D26" s="13">
        <f t="shared" si="0"/>
        <v>11</v>
      </c>
      <c r="E26" s="14">
        <f t="shared" si="1"/>
        <v>67937.817578095899</v>
      </c>
      <c r="F26" s="14">
        <f t="shared" si="2"/>
        <v>721.37640178498441</v>
      </c>
      <c r="G26" s="14">
        <f t="shared" si="3"/>
        <v>1430.3998745808449</v>
      </c>
      <c r="H26" s="14">
        <f t="shared" si="4"/>
        <v>228.86397993293519</v>
      </c>
      <c r="I26" s="14">
        <f t="shared" si="5"/>
        <v>2380.6402562987646</v>
      </c>
    </row>
    <row r="27" spans="1:9" x14ac:dyDescent="0.25">
      <c r="A27">
        <v>12</v>
      </c>
      <c r="D27" s="13">
        <f t="shared" si="0"/>
        <v>12</v>
      </c>
      <c r="E27" s="14">
        <f t="shared" si="1"/>
        <v>67199.007913267778</v>
      </c>
      <c r="F27" s="14">
        <f t="shared" si="2"/>
        <v>738.80966482812164</v>
      </c>
      <c r="G27" s="14">
        <f t="shared" si="3"/>
        <v>1415.3711995436577</v>
      </c>
      <c r="H27" s="14">
        <f t="shared" si="4"/>
        <v>226.45939192698523</v>
      </c>
      <c r="I27" s="14">
        <f t="shared" si="5"/>
        <v>2380.6402562987646</v>
      </c>
    </row>
    <row r="28" spans="1:9" x14ac:dyDescent="0.25">
      <c r="A28">
        <v>13</v>
      </c>
      <c r="D28" s="13">
        <f t="shared" si="0"/>
        <v>13</v>
      </c>
      <c r="E28" s="14">
        <f t="shared" si="1"/>
        <v>66442.343681539642</v>
      </c>
      <c r="F28" s="14">
        <f t="shared" si="2"/>
        <v>756.66423172813438</v>
      </c>
      <c r="G28" s="14">
        <f t="shared" si="3"/>
        <v>1399.9793315264053</v>
      </c>
      <c r="H28" s="14">
        <f t="shared" si="4"/>
        <v>223.99669304422486</v>
      </c>
      <c r="I28" s="14">
        <f t="shared" si="5"/>
        <v>2380.6402562987646</v>
      </c>
    </row>
    <row r="29" spans="1:9" x14ac:dyDescent="0.25">
      <c r="A29">
        <v>14</v>
      </c>
      <c r="D29" s="13">
        <f t="shared" si="0"/>
        <v>14</v>
      </c>
      <c r="E29" s="14">
        <f t="shared" si="1"/>
        <v>65667.393397544743</v>
      </c>
      <c r="F29" s="14">
        <f t="shared" si="2"/>
        <v>774.95028399489775</v>
      </c>
      <c r="G29" s="14">
        <f t="shared" si="3"/>
        <v>1384.2154933654024</v>
      </c>
      <c r="H29" s="14">
        <f t="shared" si="4"/>
        <v>221.47447893846439</v>
      </c>
      <c r="I29" s="14">
        <f t="shared" si="5"/>
        <v>2380.6402562987646</v>
      </c>
    </row>
    <row r="30" spans="1:9" x14ac:dyDescent="0.25">
      <c r="A30">
        <v>15</v>
      </c>
      <c r="D30" s="13">
        <f t="shared" si="0"/>
        <v>15</v>
      </c>
      <c r="E30" s="14">
        <f t="shared" si="1"/>
        <v>64873.715148353302</v>
      </c>
      <c r="F30" s="14">
        <f t="shared" si="2"/>
        <v>793.67824919144095</v>
      </c>
      <c r="G30" s="14">
        <f t="shared" si="3"/>
        <v>1368.0706957821756</v>
      </c>
      <c r="H30" s="14">
        <f t="shared" si="4"/>
        <v>218.89131132514808</v>
      </c>
      <c r="I30" s="14">
        <f t="shared" si="5"/>
        <v>2380.6402562987646</v>
      </c>
    </row>
    <row r="31" spans="1:9" x14ac:dyDescent="0.25">
      <c r="A31">
        <v>16</v>
      </c>
      <c r="D31" s="13">
        <f t="shared" si="0"/>
        <v>16</v>
      </c>
      <c r="E31" s="14">
        <f t="shared" si="1"/>
        <v>64060.856341473067</v>
      </c>
      <c r="F31" s="14">
        <f t="shared" si="2"/>
        <v>812.85880688023417</v>
      </c>
      <c r="G31" s="14">
        <f t="shared" si="3"/>
        <v>1351.5357322573539</v>
      </c>
      <c r="H31" s="14">
        <f t="shared" si="4"/>
        <v>216.24571716117663</v>
      </c>
      <c r="I31" s="14">
        <f t="shared" si="5"/>
        <v>2380.6402562987646</v>
      </c>
    </row>
    <row r="32" spans="1:9" x14ac:dyDescent="0.25">
      <c r="A32">
        <v>17</v>
      </c>
      <c r="D32" s="13">
        <f t="shared" si="0"/>
        <v>17</v>
      </c>
      <c r="E32" s="14">
        <f t="shared" si="1"/>
        <v>63228.353446759895</v>
      </c>
      <c r="F32" s="14">
        <f t="shared" si="2"/>
        <v>832.50289471317319</v>
      </c>
      <c r="G32" s="14">
        <f t="shared" si="3"/>
        <v>1334.6011737806823</v>
      </c>
      <c r="H32" s="14">
        <f t="shared" si="4"/>
        <v>213.53618780490916</v>
      </c>
      <c r="I32" s="14">
        <f t="shared" si="5"/>
        <v>2380.6402562987646</v>
      </c>
    </row>
    <row r="33" spans="1:9" x14ac:dyDescent="0.25">
      <c r="A33">
        <v>18</v>
      </c>
      <c r="D33" s="13">
        <f t="shared" si="0"/>
        <v>18</v>
      </c>
      <c r="E33" s="14">
        <f t="shared" si="1"/>
        <v>62375.731732091153</v>
      </c>
      <c r="F33" s="14">
        <f t="shared" si="2"/>
        <v>852.62171466874133</v>
      </c>
      <c r="G33" s="14">
        <f t="shared" si="3"/>
        <v>1317.257363474158</v>
      </c>
      <c r="H33" s="14">
        <f t="shared" si="4"/>
        <v>210.76117815586528</v>
      </c>
      <c r="I33" s="14">
        <f t="shared" si="5"/>
        <v>2380.6402562987646</v>
      </c>
    </row>
    <row r="34" spans="1:9" x14ac:dyDescent="0.25">
      <c r="A34">
        <v>19</v>
      </c>
      <c r="D34" s="13">
        <f t="shared" si="0"/>
        <v>19</v>
      </c>
      <c r="E34" s="14">
        <f t="shared" si="1"/>
        <v>61502.504992651251</v>
      </c>
      <c r="F34" s="14">
        <f t="shared" si="2"/>
        <v>873.22673943990253</v>
      </c>
      <c r="G34" s="14">
        <f t="shared" si="3"/>
        <v>1299.4944110852259</v>
      </c>
      <c r="H34" s="14">
        <f t="shared" si="4"/>
        <v>207.91910577363615</v>
      </c>
      <c r="I34" s="14">
        <f t="shared" si="5"/>
        <v>2380.6402562987646</v>
      </c>
    </row>
    <row r="35" spans="1:9" x14ac:dyDescent="0.25">
      <c r="A35">
        <v>20</v>
      </c>
      <c r="D35" s="13">
        <f t="shared" si="0"/>
        <v>20</v>
      </c>
      <c r="E35" s="14">
        <f t="shared" si="1"/>
        <v>60608.175273674882</v>
      </c>
      <c r="F35" s="14">
        <f t="shared" si="2"/>
        <v>894.32971897636662</v>
      </c>
      <c r="G35" s="14">
        <f t="shared" si="3"/>
        <v>1281.3021873468947</v>
      </c>
      <c r="H35" s="14">
        <f t="shared" si="4"/>
        <v>205.00834997550317</v>
      </c>
      <c r="I35" s="14">
        <f t="shared" si="5"/>
        <v>2380.6402562987646</v>
      </c>
    </row>
    <row r="36" spans="1:9" x14ac:dyDescent="0.25">
      <c r="A36">
        <v>21</v>
      </c>
      <c r="D36" s="13">
        <f t="shared" si="0"/>
        <v>21</v>
      </c>
      <c r="E36" s="14">
        <f t="shared" si="1"/>
        <v>59692.232586489918</v>
      </c>
      <c r="F36" s="14">
        <f t="shared" si="2"/>
        <v>915.94268718496187</v>
      </c>
      <c r="G36" s="14">
        <f t="shared" si="3"/>
        <v>1262.670318201554</v>
      </c>
      <c r="H36" s="14">
        <f t="shared" si="4"/>
        <v>202.02725091224863</v>
      </c>
      <c r="I36" s="14">
        <f t="shared" si="5"/>
        <v>2380.6402562987646</v>
      </c>
    </row>
    <row r="37" spans="1:9" x14ac:dyDescent="0.25">
      <c r="A37">
        <v>22</v>
      </c>
      <c r="D37" s="13">
        <f t="shared" si="0"/>
        <v>22</v>
      </c>
      <c r="E37" s="14">
        <f t="shared" si="1"/>
        <v>58754.154617697983</v>
      </c>
      <c r="F37" s="14">
        <f t="shared" si="2"/>
        <v>938.07796879193211</v>
      </c>
      <c r="G37" s="14">
        <f t="shared" si="3"/>
        <v>1243.5881788852005</v>
      </c>
      <c r="H37" s="14">
        <f t="shared" si="4"/>
        <v>198.97410862163207</v>
      </c>
      <c r="I37" s="14">
        <f t="shared" si="5"/>
        <v>2380.6402562987646</v>
      </c>
    </row>
    <row r="38" spans="1:9" x14ac:dyDescent="0.25">
      <c r="A38">
        <v>23</v>
      </c>
      <c r="D38" s="13">
        <f t="shared" si="0"/>
        <v>23</v>
      </c>
      <c r="E38" s="14">
        <f t="shared" si="1"/>
        <v>57793.406431326912</v>
      </c>
      <c r="F38" s="14">
        <f t="shared" si="2"/>
        <v>960.74818637107023</v>
      </c>
      <c r="G38" s="14">
        <f t="shared" si="3"/>
        <v>1224.0448878687021</v>
      </c>
      <c r="H38" s="14">
        <f t="shared" si="4"/>
        <v>195.84718205899233</v>
      </c>
      <c r="I38" s="14">
        <f t="shared" si="5"/>
        <v>2380.6402562987646</v>
      </c>
    </row>
    <row r="39" spans="1:9" x14ac:dyDescent="0.25">
      <c r="A39">
        <v>24</v>
      </c>
      <c r="D39" s="13">
        <f t="shared" si="0"/>
        <v>24</v>
      </c>
      <c r="E39" s="14">
        <f t="shared" si="1"/>
        <v>56809.440163785206</v>
      </c>
      <c r="F39" s="14">
        <f t="shared" si="2"/>
        <v>983.96626754170438</v>
      </c>
      <c r="G39" s="14">
        <f t="shared" si="3"/>
        <v>1204.0293006526381</v>
      </c>
      <c r="H39" s="14">
        <f t="shared" si="4"/>
        <v>192.6446881044221</v>
      </c>
      <c r="I39" s="14">
        <f t="shared" si="5"/>
        <v>2380.6402562987646</v>
      </c>
    </row>
    <row r="40" spans="1:9" x14ac:dyDescent="0.25">
      <c r="A40">
        <v>25</v>
      </c>
      <c r="D40" s="13">
        <f t="shared" si="0"/>
        <v>25</v>
      </c>
      <c r="E40" s="14">
        <f t="shared" si="1"/>
        <v>55801.694711444579</v>
      </c>
      <c r="F40" s="14">
        <f t="shared" si="2"/>
        <v>1007.7454523406288</v>
      </c>
      <c r="G40" s="14">
        <f t="shared" si="3"/>
        <v>1183.530003412186</v>
      </c>
      <c r="H40" s="14">
        <f t="shared" si="4"/>
        <v>189.36480054594978</v>
      </c>
      <c r="I40" s="14">
        <f t="shared" si="5"/>
        <v>2380.6402562987646</v>
      </c>
    </row>
    <row r="41" spans="1:9" x14ac:dyDescent="0.25">
      <c r="A41">
        <v>26</v>
      </c>
      <c r="D41" s="13">
        <f t="shared" si="0"/>
        <v>26</v>
      </c>
      <c r="E41" s="14">
        <f t="shared" si="1"/>
        <v>54769.595410672388</v>
      </c>
      <c r="F41" s="14">
        <f t="shared" si="2"/>
        <v>1032.0993007721941</v>
      </c>
      <c r="G41" s="14">
        <f t="shared" si="3"/>
        <v>1162.535306488423</v>
      </c>
      <c r="H41" s="14">
        <f t="shared" si="4"/>
        <v>186.00564903814768</v>
      </c>
      <c r="I41" s="14">
        <f t="shared" si="5"/>
        <v>2380.6402562987646</v>
      </c>
    </row>
    <row r="42" spans="1:9" x14ac:dyDescent="0.25">
      <c r="A42">
        <v>27</v>
      </c>
      <c r="D42" s="13">
        <f t="shared" si="0"/>
        <v>27</v>
      </c>
      <c r="E42" s="14">
        <f t="shared" si="1"/>
        <v>53712.553710131535</v>
      </c>
      <c r="F42" s="14">
        <f t="shared" si="2"/>
        <v>1057.0417005408551</v>
      </c>
      <c r="G42" s="14">
        <f t="shared" si="3"/>
        <v>1141.0332377223358</v>
      </c>
      <c r="H42" s="14">
        <f t="shared" si="4"/>
        <v>182.56531803557374</v>
      </c>
      <c r="I42" s="14">
        <f t="shared" si="5"/>
        <v>2380.6402562987646</v>
      </c>
    </row>
    <row r="43" spans="1:9" x14ac:dyDescent="0.25">
      <c r="A43">
        <v>28</v>
      </c>
      <c r="D43" s="13">
        <f t="shared" si="0"/>
        <v>28</v>
      </c>
      <c r="E43" s="14">
        <f t="shared" si="1"/>
        <v>52629.966835160943</v>
      </c>
      <c r="F43" s="14">
        <f t="shared" si="2"/>
        <v>1082.5868749705921</v>
      </c>
      <c r="G43" s="14">
        <f t="shared" si="3"/>
        <v>1119.0115356277349</v>
      </c>
      <c r="H43" s="14">
        <f t="shared" si="4"/>
        <v>179.04184570043759</v>
      </c>
      <c r="I43" s="14">
        <f t="shared" si="5"/>
        <v>2380.6402562987646</v>
      </c>
    </row>
    <row r="44" spans="1:9" x14ac:dyDescent="0.25">
      <c r="A44">
        <v>29</v>
      </c>
      <c r="D44" s="13">
        <f t="shared" si="0"/>
        <v>29</v>
      </c>
      <c r="E44" s="14">
        <f t="shared" si="1"/>
        <v>51521.217444045229</v>
      </c>
      <c r="F44" s="14">
        <f t="shared" si="2"/>
        <v>1108.7493911157146</v>
      </c>
      <c r="G44" s="14">
        <f t="shared" si="3"/>
        <v>1096.4576423991809</v>
      </c>
      <c r="H44" s="14">
        <f t="shared" si="4"/>
        <v>175.43322278386896</v>
      </c>
      <c r="I44" s="14">
        <f t="shared" si="5"/>
        <v>2380.6402562987646</v>
      </c>
    </row>
    <row r="45" spans="1:9" x14ac:dyDescent="0.25">
      <c r="A45">
        <v>30</v>
      </c>
      <c r="D45" s="13">
        <f t="shared" si="0"/>
        <v>30</v>
      </c>
      <c r="E45" s="14">
        <f t="shared" si="1"/>
        <v>50385.673275977548</v>
      </c>
      <c r="F45" s="14">
        <f t="shared" si="2"/>
        <v>1135.5441680676777</v>
      </c>
      <c r="G45" s="14">
        <f t="shared" si="3"/>
        <v>1073.358696750937</v>
      </c>
      <c r="H45" s="14">
        <f t="shared" si="4"/>
        <v>171.73739148014994</v>
      </c>
      <c r="I45" s="14">
        <f t="shared" si="5"/>
        <v>2380.6402562987646</v>
      </c>
    </row>
    <row r="46" spans="1:9" x14ac:dyDescent="0.25">
      <c r="A46">
        <v>31</v>
      </c>
      <c r="D46" s="13">
        <f t="shared" si="0"/>
        <v>31</v>
      </c>
      <c r="E46" s="14">
        <f t="shared" si="1"/>
        <v>49222.686790514905</v>
      </c>
      <c r="F46" s="14">
        <f t="shared" si="2"/>
        <v>1162.9864854626464</v>
      </c>
      <c r="G46" s="14">
        <f t="shared" si="3"/>
        <v>1049.7015265828604</v>
      </c>
      <c r="H46" s="14">
        <f t="shared" si="4"/>
        <v>167.95224425325767</v>
      </c>
      <c r="I46" s="14">
        <f t="shared" si="5"/>
        <v>2380.6402562987646</v>
      </c>
    </row>
    <row r="47" spans="1:9" x14ac:dyDescent="0.25">
      <c r="A47">
        <v>32</v>
      </c>
      <c r="D47" s="13">
        <f t="shared" si="0"/>
        <v>32</v>
      </c>
      <c r="E47" s="14">
        <f t="shared" si="1"/>
        <v>48031.594798320242</v>
      </c>
      <c r="F47" s="14">
        <f t="shared" si="2"/>
        <v>1191.0919921946602</v>
      </c>
      <c r="G47" s="14">
        <f t="shared" si="3"/>
        <v>1025.4726414690556</v>
      </c>
      <c r="H47" s="14">
        <f t="shared" si="4"/>
        <v>164.07562263504889</v>
      </c>
      <c r="I47" s="14">
        <f t="shared" si="5"/>
        <v>2380.6402562987646</v>
      </c>
    </row>
    <row r="48" spans="1:9" x14ac:dyDescent="0.25">
      <c r="A48">
        <v>33</v>
      </c>
      <c r="D48" s="13">
        <f t="shared" si="0"/>
        <v>33</v>
      </c>
      <c r="E48" s="14">
        <f t="shared" si="1"/>
        <v>46811.718082980879</v>
      </c>
      <c r="F48" s="14">
        <f t="shared" si="2"/>
        <v>1219.8767153393644</v>
      </c>
      <c r="G48" s="14">
        <f t="shared" si="3"/>
        <v>1000.6582249650002</v>
      </c>
      <c r="H48" s="14">
        <f t="shared" si="4"/>
        <v>160.10531599440003</v>
      </c>
      <c r="I48" s="14">
        <f t="shared" si="5"/>
        <v>2380.6402562987646</v>
      </c>
    </row>
    <row r="49" spans="1:9" x14ac:dyDescent="0.25">
      <c r="A49">
        <v>34</v>
      </c>
      <c r="D49" s="13">
        <f t="shared" si="0"/>
        <v>34</v>
      </c>
      <c r="E49" s="14">
        <f t="shared" si="1"/>
        <v>45562.361013687478</v>
      </c>
      <c r="F49" s="14">
        <f t="shared" si="2"/>
        <v>1249.357069293399</v>
      </c>
      <c r="G49" s="14">
        <f t="shared" si="3"/>
        <v>975.24412672876349</v>
      </c>
      <c r="H49" s="14">
        <f t="shared" si="4"/>
        <v>156.03906027660216</v>
      </c>
      <c r="I49" s="14">
        <f t="shared" si="5"/>
        <v>2380.6402562987646</v>
      </c>
    </row>
    <row r="50" spans="1:9" x14ac:dyDescent="0.25">
      <c r="A50">
        <v>35</v>
      </c>
      <c r="D50" s="13">
        <f t="shared" si="0"/>
        <v>35</v>
      </c>
      <c r="E50" s="14">
        <f t="shared" si="1"/>
        <v>44282.811148552821</v>
      </c>
      <c r="F50" s="14">
        <f t="shared" si="2"/>
        <v>1279.5498651346559</v>
      </c>
      <c r="G50" s="14">
        <f t="shared" si="3"/>
        <v>949.21585445181779</v>
      </c>
      <c r="H50" s="14">
        <f t="shared" si="4"/>
        <v>151.87453671229085</v>
      </c>
      <c r="I50" s="14">
        <f t="shared" si="5"/>
        <v>2380.6402562987646</v>
      </c>
    </row>
    <row r="51" spans="1:9" x14ac:dyDescent="0.25">
      <c r="A51">
        <v>36</v>
      </c>
      <c r="D51" s="13">
        <f t="shared" si="0"/>
        <v>36</v>
      </c>
      <c r="E51" s="14">
        <f>IF(D51&lt;=$E$7,IF(D51=0,$E$6,E50-F51),"")</f>
        <v>42972.33882834408</v>
      </c>
      <c r="F51" s="14">
        <f t="shared" si="2"/>
        <v>1310.4723202087432</v>
      </c>
      <c r="G51" s="14">
        <f t="shared" si="3"/>
        <v>922.55856559484596</v>
      </c>
      <c r="H51" s="14">
        <f t="shared" si="4"/>
        <v>147.60937049517537</v>
      </c>
      <c r="I51" s="14">
        <f t="shared" si="5"/>
        <v>2380.6402562987646</v>
      </c>
    </row>
    <row r="52" spans="1:9" x14ac:dyDescent="0.25">
      <c r="A52">
        <v>37</v>
      </c>
      <c r="D52" s="13">
        <f t="shared" si="0"/>
        <v>37</v>
      </c>
      <c r="E52" s="14">
        <f t="shared" si="1"/>
        <v>41630.196760396961</v>
      </c>
      <c r="F52" s="14">
        <f t="shared" si="2"/>
        <v>1342.1420679471212</v>
      </c>
      <c r="G52" s="14">
        <f t="shared" si="3"/>
        <v>895.25705892383064</v>
      </c>
      <c r="H52" s="14">
        <f t="shared" si="4"/>
        <v>143.24112942781289</v>
      </c>
      <c r="I52" s="14">
        <f t="shared" si="5"/>
        <v>2380.6402562987646</v>
      </c>
    </row>
    <row r="53" spans="1:9" x14ac:dyDescent="0.25">
      <c r="A53">
        <v>38</v>
      </c>
      <c r="D53" s="13">
        <f t="shared" si="0"/>
        <v>38</v>
      </c>
      <c r="E53" s="14">
        <f t="shared" si="1"/>
        <v>40255.619592474453</v>
      </c>
      <c r="F53" s="14">
        <f t="shared" si="2"/>
        <v>1374.5771679225097</v>
      </c>
      <c r="G53" s="14">
        <f t="shared" si="3"/>
        <v>867.29576584159906</v>
      </c>
      <c r="H53" s="14">
        <f t="shared" si="4"/>
        <v>138.76732253465585</v>
      </c>
      <c r="I53" s="14">
        <f t="shared" si="5"/>
        <v>2380.6402562987646</v>
      </c>
    </row>
    <row r="54" spans="1:9" x14ac:dyDescent="0.25">
      <c r="A54">
        <v>39</v>
      </c>
      <c r="D54" s="13">
        <f t="shared" si="0"/>
        <v>39</v>
      </c>
      <c r="E54" s="14">
        <f t="shared" si="1"/>
        <v>38847.823476327147</v>
      </c>
      <c r="F54" s="14">
        <f t="shared" si="2"/>
        <v>1407.7961161473036</v>
      </c>
      <c r="G54" s="14">
        <f t="shared" si="3"/>
        <v>838.65874150988031</v>
      </c>
      <c r="H54" s="14">
        <f t="shared" si="4"/>
        <v>134.18539864158086</v>
      </c>
      <c r="I54" s="14">
        <f t="shared" si="5"/>
        <v>2380.6402562987646</v>
      </c>
    </row>
    <row r="55" spans="1:9" x14ac:dyDescent="0.25">
      <c r="A55">
        <v>40</v>
      </c>
      <c r="D55" s="13">
        <f t="shared" si="0"/>
        <v>40</v>
      </c>
      <c r="E55" s="14">
        <f t="shared" si="1"/>
        <v>37406.005620706281</v>
      </c>
      <c r="F55" s="14">
        <f t="shared" si="2"/>
        <v>1441.8178556208632</v>
      </c>
      <c r="G55" s="14">
        <f t="shared" si="3"/>
        <v>809.32965575681158</v>
      </c>
      <c r="H55" s="14">
        <f t="shared" si="4"/>
        <v>129.49274492108987</v>
      </c>
      <c r="I55" s="14">
        <f t="shared" si="5"/>
        <v>2380.6402562987646</v>
      </c>
    </row>
    <row r="56" spans="1:9" x14ac:dyDescent="0.25">
      <c r="A56">
        <v>41</v>
      </c>
      <c r="D56" s="13">
        <f t="shared" si="0"/>
        <v>41</v>
      </c>
      <c r="E56" s="14">
        <f t="shared" si="1"/>
        <v>35929.343833574581</v>
      </c>
      <c r="F56" s="14">
        <f t="shared" si="2"/>
        <v>1476.6617871317005</v>
      </c>
      <c r="G56" s="14">
        <f t="shared" si="3"/>
        <v>779.29178376471043</v>
      </c>
      <c r="H56" s="14">
        <f t="shared" si="4"/>
        <v>124.68668540235367</v>
      </c>
      <c r="I56" s="14">
        <f t="shared" si="5"/>
        <v>2380.6402562987646</v>
      </c>
    </row>
    <row r="57" spans="1:9" x14ac:dyDescent="0.25">
      <c r="A57">
        <v>42</v>
      </c>
      <c r="D57" s="13">
        <f t="shared" si="0"/>
        <v>42</v>
      </c>
      <c r="E57" s="14">
        <f t="shared" si="1"/>
        <v>34416.996053253868</v>
      </c>
      <c r="F57" s="14">
        <f t="shared" si="2"/>
        <v>1512.3477803207165</v>
      </c>
      <c r="G57" s="14">
        <f t="shared" si="3"/>
        <v>748.5279965328001</v>
      </c>
      <c r="H57" s="14">
        <f t="shared" si="4"/>
        <v>119.76447944524801</v>
      </c>
      <c r="I57" s="14">
        <f t="shared" si="5"/>
        <v>2380.6402562987646</v>
      </c>
    </row>
    <row r="58" spans="1:9" x14ac:dyDescent="0.25">
      <c r="A58">
        <v>43</v>
      </c>
      <c r="D58" s="13">
        <f t="shared" si="0"/>
        <v>43</v>
      </c>
      <c r="E58" s="14">
        <f t="shared" si="1"/>
        <v>32868.099868242069</v>
      </c>
      <c r="F58" s="14">
        <f t="shared" si="2"/>
        <v>1548.8961850118001</v>
      </c>
      <c r="G58" s="14">
        <f t="shared" si="3"/>
        <v>717.02075110945214</v>
      </c>
      <c r="H58" s="14">
        <f t="shared" si="4"/>
        <v>114.72332017751235</v>
      </c>
      <c r="I58" s="14">
        <f t="shared" si="5"/>
        <v>2380.6402562987646</v>
      </c>
    </row>
    <row r="59" spans="1:9" x14ac:dyDescent="0.25">
      <c r="A59">
        <v>44</v>
      </c>
      <c r="D59" s="13">
        <f t="shared" si="0"/>
        <v>44</v>
      </c>
      <c r="E59" s="14">
        <f t="shared" si="1"/>
        <v>31281.772025425817</v>
      </c>
      <c r="F59" s="14">
        <f t="shared" si="2"/>
        <v>1586.3278428162516</v>
      </c>
      <c r="G59" s="14">
        <f t="shared" si="3"/>
        <v>684.75208058837313</v>
      </c>
      <c r="H59" s="14">
        <f t="shared" si="4"/>
        <v>109.56033289413971</v>
      </c>
      <c r="I59" s="14">
        <f t="shared" si="5"/>
        <v>2380.6402562987646</v>
      </c>
    </row>
    <row r="60" spans="1:9" x14ac:dyDescent="0.25">
      <c r="A60">
        <v>45</v>
      </c>
      <c r="D60" s="13">
        <f t="shared" si="0"/>
        <v>45</v>
      </c>
      <c r="E60" s="14">
        <f t="shared" si="1"/>
        <v>29657.107926408171</v>
      </c>
      <c r="F60" s="14">
        <f t="shared" si="2"/>
        <v>1624.6640990176443</v>
      </c>
      <c r="G60" s="14">
        <f t="shared" si="3"/>
        <v>651.70358386303462</v>
      </c>
      <c r="H60" s="14">
        <f t="shared" si="4"/>
        <v>104.27257341808554</v>
      </c>
      <c r="I60" s="14">
        <f t="shared" si="5"/>
        <v>2380.6402562987646</v>
      </c>
    </row>
    <row r="61" spans="1:9" x14ac:dyDescent="0.25">
      <c r="A61">
        <v>46</v>
      </c>
      <c r="D61" s="13">
        <f t="shared" si="0"/>
        <v>46</v>
      </c>
      <c r="E61" s="14">
        <f t="shared" si="1"/>
        <v>27993.181111664268</v>
      </c>
      <c r="F61" s="14">
        <f t="shared" si="2"/>
        <v>1663.9268147439041</v>
      </c>
      <c r="G61" s="14">
        <f t="shared" si="3"/>
        <v>617.85641513350049</v>
      </c>
      <c r="H61" s="14">
        <f t="shared" si="4"/>
        <v>98.857026421360075</v>
      </c>
      <c r="I61" s="14">
        <f t="shared" si="5"/>
        <v>2380.6402562987646</v>
      </c>
    </row>
    <row r="62" spans="1:9" x14ac:dyDescent="0.25">
      <c r="A62">
        <v>47</v>
      </c>
      <c r="D62" s="13">
        <f t="shared" si="0"/>
        <v>47</v>
      </c>
      <c r="E62" s="14">
        <f t="shared" si="1"/>
        <v>26289.042732230719</v>
      </c>
      <c r="F62" s="14">
        <f t="shared" si="2"/>
        <v>1704.1383794335479</v>
      </c>
      <c r="G62" s="14">
        <f t="shared" si="3"/>
        <v>583.19127315966944</v>
      </c>
      <c r="H62" s="14">
        <f t="shared" si="4"/>
        <v>93.310603705547109</v>
      </c>
      <c r="I62" s="14">
        <f t="shared" si="5"/>
        <v>2380.6402562987646</v>
      </c>
    </row>
    <row r="63" spans="1:9" x14ac:dyDescent="0.25">
      <c r="A63">
        <v>48</v>
      </c>
      <c r="D63" s="13">
        <f t="shared" si="0"/>
        <v>48</v>
      </c>
      <c r="E63" s="14">
        <f t="shared" si="1"/>
        <v>24543.721008627526</v>
      </c>
      <c r="F63" s="14">
        <f t="shared" si="2"/>
        <v>1745.3217236031919</v>
      </c>
      <c r="G63" s="14">
        <f t="shared" si="3"/>
        <v>547.68839025480395</v>
      </c>
      <c r="H63" s="14">
        <f t="shared" si="4"/>
        <v>87.630142440768637</v>
      </c>
      <c r="I63" s="14">
        <f t="shared" si="5"/>
        <v>2380.6402562987646</v>
      </c>
    </row>
    <row r="64" spans="1:9" x14ac:dyDescent="0.25">
      <c r="A64">
        <v>49</v>
      </c>
      <c r="D64" s="13">
        <f t="shared" si="0"/>
        <v>49</v>
      </c>
      <c r="E64" s="14">
        <f t="shared" si="1"/>
        <v>22756.220676703924</v>
      </c>
      <c r="F64" s="14">
        <f t="shared" si="2"/>
        <v>1787.5003319236023</v>
      </c>
      <c r="G64" s="14">
        <f t="shared" si="3"/>
        <v>511.32752101307096</v>
      </c>
      <c r="H64" s="14">
        <f t="shared" si="4"/>
        <v>81.812403362091359</v>
      </c>
      <c r="I64" s="14">
        <f t="shared" si="5"/>
        <v>2380.6402562987646</v>
      </c>
    </row>
    <row r="65" spans="1:10" x14ac:dyDescent="0.25">
      <c r="A65">
        <v>50</v>
      </c>
      <c r="D65" s="13">
        <f t="shared" si="0"/>
        <v>50</v>
      </c>
      <c r="E65" s="14">
        <f t="shared" si="1"/>
        <v>20925.522420092169</v>
      </c>
      <c r="F65" s="14">
        <f t="shared" si="2"/>
        <v>1830.6982566117558</v>
      </c>
      <c r="G65" s="14">
        <f t="shared" si="3"/>
        <v>474.08793076466276</v>
      </c>
      <c r="H65" s="14">
        <f t="shared" si="4"/>
        <v>75.854068922346045</v>
      </c>
      <c r="I65" s="14">
        <f t="shared" si="5"/>
        <v>2380.6402562987646</v>
      </c>
    </row>
    <row r="66" spans="1:10" x14ac:dyDescent="0.25">
      <c r="A66">
        <v>51</v>
      </c>
      <c r="D66" s="13">
        <f t="shared" si="0"/>
        <v>51</v>
      </c>
      <c r="E66" s="14">
        <f t="shared" si="1"/>
        <v>19050.582288945629</v>
      </c>
      <c r="F66" s="14">
        <f t="shared" si="2"/>
        <v>1874.9401311465397</v>
      </c>
      <c r="G66" s="14">
        <f t="shared" si="3"/>
        <v>435.94838375191807</v>
      </c>
      <c r="H66" s="14">
        <f t="shared" si="4"/>
        <v>69.751741400306898</v>
      </c>
      <c r="I66" s="14">
        <f t="shared" si="5"/>
        <v>2380.6402562987646</v>
      </c>
    </row>
    <row r="67" spans="1:10" x14ac:dyDescent="0.25">
      <c r="A67">
        <v>52</v>
      </c>
      <c r="D67" s="13">
        <f t="shared" si="0"/>
        <v>52</v>
      </c>
      <c r="E67" s="14">
        <f t="shared" si="1"/>
        <v>17130.331104629713</v>
      </c>
      <c r="F67" s="14">
        <f t="shared" si="2"/>
        <v>1920.2511843159141</v>
      </c>
      <c r="G67" s="14">
        <f t="shared" si="3"/>
        <v>396.88713101969864</v>
      </c>
      <c r="H67" s="14">
        <f t="shared" si="4"/>
        <v>63.501940963151782</v>
      </c>
      <c r="I67" s="14">
        <f t="shared" si="5"/>
        <v>2380.6402562987646</v>
      </c>
    </row>
    <row r="68" spans="1:10" x14ac:dyDescent="0.25">
      <c r="A68">
        <v>53</v>
      </c>
      <c r="D68" s="13">
        <f t="shared" si="0"/>
        <v>53</v>
      </c>
      <c r="E68" s="14">
        <f t="shared" si="1"/>
        <v>15163.673850026164</v>
      </c>
      <c r="F68" s="14">
        <f t="shared" si="2"/>
        <v>1966.6572546035486</v>
      </c>
      <c r="G68" s="14">
        <f t="shared" si="3"/>
        <v>356.88189801311728</v>
      </c>
      <c r="H68" s="14">
        <f t="shared" si="4"/>
        <v>57.101103682098767</v>
      </c>
      <c r="I68" s="14">
        <f t="shared" si="5"/>
        <v>2380.6402562987646</v>
      </c>
    </row>
    <row r="69" spans="1:10" x14ac:dyDescent="0.25">
      <c r="A69">
        <v>54</v>
      </c>
      <c r="D69" s="13">
        <f t="shared" si="0"/>
        <v>54</v>
      </c>
      <c r="E69" s="14">
        <f t="shared" si="1"/>
        <v>13149.48904510303</v>
      </c>
      <c r="F69" s="14">
        <f t="shared" si="2"/>
        <v>2014.1848049231339</v>
      </c>
      <c r="G69" s="14">
        <f t="shared" si="3"/>
        <v>315.90987187554356</v>
      </c>
      <c r="H69" s="14">
        <f t="shared" si="4"/>
        <v>50.545579500086973</v>
      </c>
      <c r="I69" s="14">
        <f t="shared" si="5"/>
        <v>2380.6402562987646</v>
      </c>
    </row>
    <row r="70" spans="1:10" x14ac:dyDescent="0.25">
      <c r="A70">
        <v>55</v>
      </c>
      <c r="D70" s="13">
        <f t="shared" si="0"/>
        <v>55</v>
      </c>
      <c r="E70" s="14">
        <f t="shared" si="1"/>
        <v>11086.628107394254</v>
      </c>
      <c r="F70" s="14">
        <f t="shared" si="2"/>
        <v>2062.8609377087764</v>
      </c>
      <c r="G70" s="14">
        <f t="shared" si="3"/>
        <v>273.94768843964511</v>
      </c>
      <c r="H70" s="14">
        <f t="shared" si="4"/>
        <v>43.831630150343216</v>
      </c>
      <c r="I70" s="14">
        <f t="shared" si="5"/>
        <v>2380.6402562987646</v>
      </c>
    </row>
    <row r="71" spans="1:10" x14ac:dyDescent="0.25">
      <c r="A71">
        <v>56</v>
      </c>
      <c r="D71" s="13">
        <f t="shared" si="0"/>
        <v>56</v>
      </c>
      <c r="E71" s="14">
        <f t="shared" si="1"/>
        <v>8973.9146970241818</v>
      </c>
      <c r="F71" s="14">
        <f t="shared" si="2"/>
        <v>2112.7134103700714</v>
      </c>
      <c r="G71" s="14">
        <f t="shared" si="3"/>
        <v>230.97141890404583</v>
      </c>
      <c r="H71" s="14">
        <f t="shared" si="4"/>
        <v>36.955427024647335</v>
      </c>
      <c r="I71" s="14">
        <f t="shared" si="5"/>
        <v>2380.6402562987646</v>
      </c>
    </row>
    <row r="72" spans="1:10" x14ac:dyDescent="0.25">
      <c r="A72">
        <v>57</v>
      </c>
      <c r="D72" s="13">
        <f t="shared" si="0"/>
        <v>57</v>
      </c>
      <c r="E72" s="14">
        <f t="shared" si="1"/>
        <v>6810.1440459035002</v>
      </c>
      <c r="F72" s="14">
        <f t="shared" si="2"/>
        <v>2163.7706511206811</v>
      </c>
      <c r="G72" s="14">
        <f t="shared" si="3"/>
        <v>186.95655618800288</v>
      </c>
      <c r="H72" s="14">
        <f t="shared" si="4"/>
        <v>29.913048990080462</v>
      </c>
      <c r="I72" s="14">
        <f t="shared" si="5"/>
        <v>2380.6402562987646</v>
      </c>
    </row>
    <row r="73" spans="1:10" x14ac:dyDescent="0.25">
      <c r="A73">
        <v>58</v>
      </c>
      <c r="D73" s="13">
        <f t="shared" si="0"/>
        <v>58</v>
      </c>
      <c r="E73" s="14">
        <f t="shared" si="1"/>
        <v>4594.0822707140696</v>
      </c>
      <c r="F73" s="14">
        <f t="shared" si="2"/>
        <v>2216.0617751894306</v>
      </c>
      <c r="G73" s="14">
        <f t="shared" si="3"/>
        <v>141.87800095632224</v>
      </c>
      <c r="H73" s="14">
        <f t="shared" si="4"/>
        <v>22.700480153011558</v>
      </c>
      <c r="I73" s="14">
        <f t="shared" si="5"/>
        <v>2380.6402562987646</v>
      </c>
    </row>
    <row r="74" spans="1:10" x14ac:dyDescent="0.25">
      <c r="A74">
        <v>59</v>
      </c>
      <c r="D74" s="13">
        <f t="shared" si="0"/>
        <v>59</v>
      </c>
      <c r="E74" s="14">
        <f t="shared" si="1"/>
        <v>2324.4656692908943</v>
      </c>
      <c r="F74" s="14">
        <f t="shared" si="2"/>
        <v>2269.6166014231753</v>
      </c>
      <c r="G74" s="14">
        <f t="shared" si="3"/>
        <v>95.710047306542648</v>
      </c>
      <c r="H74" s="14">
        <f t="shared" si="4"/>
        <v>15.313607569046823</v>
      </c>
      <c r="I74" s="14">
        <f t="shared" si="5"/>
        <v>2380.6402562987646</v>
      </c>
    </row>
    <row r="75" spans="1:10" x14ac:dyDescent="0.25">
      <c r="A75">
        <v>60</v>
      </c>
      <c r="D75" s="13">
        <f t="shared" si="0"/>
        <v>60</v>
      </c>
      <c r="E75" s="14">
        <f t="shared" si="1"/>
        <v>-7.2759576141834259E-12</v>
      </c>
      <c r="F75" s="14">
        <f t="shared" si="2"/>
        <v>2324.4656692909016</v>
      </c>
      <c r="G75" s="14">
        <f t="shared" si="3"/>
        <v>48.426368110226726</v>
      </c>
      <c r="H75" s="14">
        <f t="shared" si="4"/>
        <v>7.748218897636276</v>
      </c>
      <c r="I75" s="14">
        <f t="shared" si="5"/>
        <v>2380.6402562987646</v>
      </c>
    </row>
    <row r="76" spans="1:10" ht="18.75" x14ac:dyDescent="0.3">
      <c r="J76" s="23"/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5" xr:uid="{899EDC01-6388-4364-9460-57D9E902EED0}">
      <formula1>"IMSS PLEY"</formula1>
    </dataValidation>
    <dataValidation type="list" allowBlank="1" showInputMessage="1" showErrorMessage="1" sqref="E7" xr:uid="{E6A8DA9F-3850-45D1-BBAF-3ACB15F12ACD}">
      <formula1>$XFC$2:$XFC$3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CAT 29.46% MONTOS MAYORES 100K</vt:lpstr>
      <vt:lpstr>CAT 33.18% MONTOS MENORES 100K</vt:lpstr>
      <vt:lpstr>'CAT 29.46% MONTOS MAYORES 100K'!Área_de_impresión</vt:lpstr>
      <vt:lpstr>'CAT 33.18% MONTOS MENORES 100K'!Área_de_impresión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2025-07-18T20:13:17Z</cp:lastPrinted>
  <dcterms:created xsi:type="dcterms:W3CDTF">2022-04-20T18:00:31Z</dcterms:created>
  <dcterms:modified xsi:type="dcterms:W3CDTF">2026-02-10T00:42:14Z</dcterms:modified>
</cp:coreProperties>
</file>