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E17842BC-661F-4BDE-9C95-F34E2D9DF9C2}" xr6:coauthVersionLast="47" xr6:coauthVersionMax="47" xr10:uidLastSave="{00000000-0000-0000-0000-000000000000}"/>
  <bookViews>
    <workbookView xWindow="-120" yWindow="-120" windowWidth="20760" windowHeight="11040" xr2:uid="{00000000-000D-0000-FFFF-FFFF00000000}"/>
  </bookViews>
  <sheets>
    <sheet name="CONSUBANCO" sheetId="18" r:id="rId1"/>
  </sheets>
  <definedNames>
    <definedName name="_xlnm.Print_Area" localSheetId="0">CONSUBANCO!$B$1:$K$76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5" i="18" l="1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F15" i="18" s="1"/>
  <c r="J7" i="18"/>
  <c r="J6" i="18" s="1"/>
  <c r="E15" i="18" l="1"/>
  <c r="G16" i="18" s="1"/>
  <c r="E8" i="18"/>
  <c r="I55" i="18" s="1"/>
  <c r="I69" i="18" l="1"/>
  <c r="I32" i="18"/>
  <c r="I52" i="18"/>
  <c r="I37" i="18"/>
  <c r="I35" i="18"/>
  <c r="H16" i="18"/>
  <c r="I20" i="18"/>
  <c r="I57" i="18"/>
  <c r="I25" i="18"/>
  <c r="I27" i="18"/>
  <c r="I31" i="18"/>
  <c r="I71" i="18"/>
  <c r="I36" i="18"/>
  <c r="I63" i="18"/>
  <c r="I19" i="18"/>
  <c r="I65" i="18"/>
  <c r="I33" i="18"/>
  <c r="I75" i="18"/>
  <c r="I60" i="18"/>
  <c r="E9" i="18"/>
  <c r="I26" i="18"/>
  <c r="I18" i="18"/>
  <c r="I30" i="18"/>
  <c r="I74" i="18"/>
  <c r="I70" i="18"/>
  <c r="I66" i="18"/>
  <c r="I62" i="18"/>
  <c r="I58" i="18"/>
  <c r="I54" i="18"/>
  <c r="I50" i="18"/>
  <c r="I46" i="18"/>
  <c r="I42" i="18"/>
  <c r="I38" i="18"/>
  <c r="I34" i="18"/>
  <c r="I22" i="18"/>
  <c r="I28" i="18"/>
  <c r="I21" i="18"/>
  <c r="I67" i="18"/>
  <c r="I72" i="18"/>
  <c r="I47" i="18"/>
  <c r="I45" i="18"/>
  <c r="I24" i="18"/>
  <c r="I16" i="18"/>
  <c r="I53" i="18"/>
  <c r="I73" i="18"/>
  <c r="I41" i="18"/>
  <c r="I59" i="18"/>
  <c r="I64" i="18"/>
  <c r="I68" i="18"/>
  <c r="I39" i="18"/>
  <c r="I61" i="18"/>
  <c r="I29" i="18"/>
  <c r="I51" i="18"/>
  <c r="I56" i="18"/>
  <c r="I40" i="18"/>
  <c r="I23" i="18"/>
  <c r="I49" i="18"/>
  <c r="I17" i="18"/>
  <c r="I43" i="18"/>
  <c r="I44" i="18"/>
  <c r="I48" i="18"/>
  <c r="I13" i="18" l="1"/>
  <c r="F16" i="18"/>
  <c r="E16" i="18" l="1"/>
  <c r="G17" i="18" l="1"/>
  <c r="H17" i="18" l="1"/>
  <c r="F17" i="18" s="1"/>
  <c r="E17" i="18" l="1"/>
  <c r="G18" i="18" l="1"/>
  <c r="H18" i="18" l="1"/>
  <c r="F18" i="18" s="1"/>
  <c r="E18" i="18" l="1"/>
  <c r="G19" i="18" l="1"/>
  <c r="H19" i="18" l="1"/>
  <c r="F19" i="18" s="1"/>
  <c r="E19" i="18" s="1"/>
  <c r="G20" i="18" l="1"/>
  <c r="H20" i="18" l="1"/>
  <c r="F20" i="18" s="1"/>
  <c r="E20" i="18" s="1"/>
  <c r="G21" i="18" l="1"/>
  <c r="H21" i="18" l="1"/>
  <c r="F21" i="18" s="1"/>
  <c r="E21" i="18" s="1"/>
  <c r="G22" i="18" l="1"/>
  <c r="H22" i="18" l="1"/>
  <c r="F22" i="18" s="1"/>
  <c r="E22" i="18" s="1"/>
  <c r="G23" i="18" l="1"/>
  <c r="H23" i="18" l="1"/>
  <c r="F23" i="18" s="1"/>
  <c r="E23" i="18" s="1"/>
  <c r="G24" i="18" l="1"/>
  <c r="H24" i="18" l="1"/>
  <c r="F24" i="18" s="1"/>
  <c r="E24" i="18" s="1"/>
  <c r="G25" i="18" l="1"/>
  <c r="H25" i="18" l="1"/>
  <c r="F25" i="18" s="1"/>
  <c r="E25" i="18" s="1"/>
  <c r="G26" i="18" l="1"/>
  <c r="H26" i="18" l="1"/>
  <c r="F26" i="18" s="1"/>
  <c r="E26" i="18" s="1"/>
  <c r="G27" i="18" l="1"/>
  <c r="H27" i="18" l="1"/>
  <c r="F27" i="18" s="1"/>
  <c r="E27" i="18" s="1"/>
  <c r="G28" i="18" l="1"/>
  <c r="H28" i="18" l="1"/>
  <c r="F28" i="18" s="1"/>
  <c r="E28" i="18" s="1"/>
  <c r="G29" i="18" l="1"/>
  <c r="H29" i="18" l="1"/>
  <c r="F29" i="18" s="1"/>
  <c r="E29" i="18" s="1"/>
  <c r="G30" i="18" l="1"/>
  <c r="H30" i="18" l="1"/>
  <c r="F30" i="18" s="1"/>
  <c r="E30" i="18" s="1"/>
  <c r="G31" i="18" l="1"/>
  <c r="H31" i="18" l="1"/>
  <c r="F31" i="18" s="1"/>
  <c r="E31" i="18" s="1"/>
  <c r="G32" i="18" l="1"/>
  <c r="H32" i="18" l="1"/>
  <c r="F32" i="18" s="1"/>
  <c r="E32" i="18" s="1"/>
  <c r="G33" i="18" l="1"/>
  <c r="H33" i="18" l="1"/>
  <c r="F33" i="18" s="1"/>
  <c r="E33" i="18" s="1"/>
  <c r="G34" i="18" l="1"/>
  <c r="H34" i="18" l="1"/>
  <c r="F34" i="18" s="1"/>
  <c r="E34" i="18" s="1"/>
  <c r="G35" i="18" l="1"/>
  <c r="H35" i="18" l="1"/>
  <c r="F35" i="18" s="1"/>
  <c r="E35" i="18" s="1"/>
  <c r="G36" i="18" l="1"/>
  <c r="H36" i="18" l="1"/>
  <c r="F36" i="18" s="1"/>
  <c r="E36" i="18" s="1"/>
  <c r="G37" i="18" l="1"/>
  <c r="H37" i="18" l="1"/>
  <c r="F37" i="18" s="1"/>
  <c r="E37" i="18" s="1"/>
  <c r="G38" i="18" l="1"/>
  <c r="H38" i="18" l="1"/>
  <c r="F38" i="18" s="1"/>
  <c r="E38" i="18" s="1"/>
  <c r="G39" i="18" l="1"/>
  <c r="H39" i="18" l="1"/>
  <c r="F39" i="18" s="1"/>
  <c r="E39" i="18" s="1"/>
  <c r="G40" i="18" l="1"/>
  <c r="H40" i="18" l="1"/>
  <c r="F40" i="18" s="1"/>
  <c r="E40" i="18" s="1"/>
  <c r="G41" i="18" l="1"/>
  <c r="H41" i="18" l="1"/>
  <c r="F41" i="18" s="1"/>
  <c r="E41" i="18" s="1"/>
  <c r="G42" i="18" l="1"/>
  <c r="H42" i="18" l="1"/>
  <c r="F42" i="18" s="1"/>
  <c r="E42" i="18" s="1"/>
  <c r="G43" i="18" l="1"/>
  <c r="H43" i="18" l="1"/>
  <c r="F43" i="18" s="1"/>
  <c r="E43" i="18" s="1"/>
  <c r="G44" i="18" l="1"/>
  <c r="H44" i="18" l="1"/>
  <c r="F44" i="18" s="1"/>
  <c r="E44" i="18" s="1"/>
  <c r="G45" i="18" l="1"/>
  <c r="H45" i="18" l="1"/>
  <c r="F45" i="18" s="1"/>
  <c r="E45" i="18" s="1"/>
  <c r="G46" i="18" l="1"/>
  <c r="H46" i="18" l="1"/>
  <c r="F46" i="18" s="1"/>
  <c r="E46" i="18" s="1"/>
  <c r="G47" i="18" l="1"/>
  <c r="H47" i="18" l="1"/>
  <c r="F47" i="18" s="1"/>
  <c r="E47" i="18" s="1"/>
  <c r="G48" i="18" l="1"/>
  <c r="H48" i="18" l="1"/>
  <c r="F48" i="18" s="1"/>
  <c r="E48" i="18" s="1"/>
  <c r="G49" i="18" l="1"/>
  <c r="H49" i="18" l="1"/>
  <c r="F49" i="18" s="1"/>
  <c r="E49" i="18" s="1"/>
  <c r="G50" i="18" l="1"/>
  <c r="H50" i="18" l="1"/>
  <c r="F50" i="18" s="1"/>
  <c r="E50" i="18" s="1"/>
  <c r="G51" i="18" l="1"/>
  <c r="H51" i="18" l="1"/>
  <c r="F51" i="18" s="1"/>
  <c r="E51" i="18" s="1"/>
  <c r="G52" i="18" l="1"/>
  <c r="H52" i="18" l="1"/>
  <c r="F52" i="18" s="1"/>
  <c r="E52" i="18" s="1"/>
  <c r="G53" i="18" l="1"/>
  <c r="H53" i="18" l="1"/>
  <c r="F53" i="18" s="1"/>
  <c r="E53" i="18" s="1"/>
  <c r="G54" i="18" l="1"/>
  <c r="H54" i="18" l="1"/>
  <c r="F54" i="18" s="1"/>
  <c r="E54" i="18" s="1"/>
  <c r="G55" i="18" l="1"/>
  <c r="H55" i="18" l="1"/>
  <c r="F55" i="18" s="1"/>
  <c r="E55" i="18" s="1"/>
  <c r="G56" i="18" l="1"/>
  <c r="H56" i="18" l="1"/>
  <c r="F56" i="18" s="1"/>
  <c r="E56" i="18" s="1"/>
  <c r="G57" i="18" l="1"/>
  <c r="H57" i="18" l="1"/>
  <c r="F57" i="18" s="1"/>
  <c r="E57" i="18" s="1"/>
  <c r="G58" i="18" l="1"/>
  <c r="H58" i="18" l="1"/>
  <c r="F58" i="18" s="1"/>
  <c r="E58" i="18" s="1"/>
  <c r="G59" i="18" l="1"/>
  <c r="H59" i="18" l="1"/>
  <c r="F59" i="18" s="1"/>
  <c r="E59" i="18" s="1"/>
  <c r="G60" i="18" l="1"/>
  <c r="H60" i="18" l="1"/>
  <c r="F60" i="18"/>
  <c r="E60" i="18" s="1"/>
  <c r="G61" i="18" l="1"/>
  <c r="H61" i="18" l="1"/>
  <c r="F61" i="18" s="1"/>
  <c r="E61" i="18" s="1"/>
  <c r="G62" i="18" l="1"/>
  <c r="H62" i="18" l="1"/>
  <c r="F62" i="18" s="1"/>
  <c r="E62" i="18" s="1"/>
  <c r="G63" i="18" l="1"/>
  <c r="H63" i="18" l="1"/>
  <c r="F63" i="18" s="1"/>
  <c r="E63" i="18" s="1"/>
  <c r="G64" i="18" l="1"/>
  <c r="H64" i="18" l="1"/>
  <c r="F64" i="18" s="1"/>
  <c r="E64" i="18" s="1"/>
  <c r="G65" i="18" l="1"/>
  <c r="H65" i="18" l="1"/>
  <c r="F65" i="18" s="1"/>
  <c r="E65" i="18" s="1"/>
  <c r="G66" i="18" l="1"/>
  <c r="H66" i="18" l="1"/>
  <c r="F66" i="18" s="1"/>
  <c r="E66" i="18" s="1"/>
  <c r="G67" i="18" l="1"/>
  <c r="H67" i="18" l="1"/>
  <c r="F67" i="18" s="1"/>
  <c r="E67" i="18" s="1"/>
  <c r="G68" i="18" l="1"/>
  <c r="H68" i="18" l="1"/>
  <c r="F68" i="18" s="1"/>
  <c r="E68" i="18" s="1"/>
  <c r="G69" i="18" l="1"/>
  <c r="H69" i="18" l="1"/>
  <c r="F69" i="18" s="1"/>
  <c r="E69" i="18" s="1"/>
  <c r="G70" i="18" l="1"/>
  <c r="H70" i="18" l="1"/>
  <c r="F70" i="18" s="1"/>
  <c r="E70" i="18" s="1"/>
  <c r="G71" i="18" l="1"/>
  <c r="H71" i="18" l="1"/>
  <c r="F71" i="18" s="1"/>
  <c r="E71" i="18" s="1"/>
  <c r="G72" i="18" l="1"/>
  <c r="H72" i="18" l="1"/>
  <c r="F72" i="18"/>
  <c r="E72" i="18" s="1"/>
  <c r="G73" i="18" l="1"/>
  <c r="H73" i="18" l="1"/>
  <c r="F73" i="18" s="1"/>
  <c r="E73" i="18" s="1"/>
  <c r="G74" i="18" l="1"/>
  <c r="H74" i="18" l="1"/>
  <c r="F74" i="18" s="1"/>
  <c r="E74" i="18" s="1"/>
  <c r="G75" i="18" l="1"/>
  <c r="H75" i="18" l="1"/>
  <c r="H13" i="18" s="1"/>
  <c r="F75" i="18"/>
  <c r="G13" i="18"/>
  <c r="F13" i="18" l="1"/>
  <c r="J9" i="18" s="1"/>
  <c r="E75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<sst xmlns="http://schemas.openxmlformats.org/spreadsheetml/2006/main" count="26" uniqueCount="25">
  <si>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</si>
  <si>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</si>
  <si>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</si>
  <si>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</si>
  <si>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</si>
  <si>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</si>
  <si>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</si>
  <si>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</si>
  <si>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</si>
  <si>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</si>
  <si>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</si>
  <si>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</si>
  <si>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</si>
  <si>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</si>
  <si>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</si>
  <si>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</si>
  <si>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</si>
  <si>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</si>
  <si>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</si>
  <si>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</si>
  <si>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</si>
  <si>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</si>
  <si>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</si>
  <si>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</si>
  <si>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PENSIONADO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</si>
</sst>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5"/>
  <sheetViews>
    <sheetView showGridLines="0" tabSelected="1" topLeftCell="B1" zoomScaleNormal="100" workbookViewId="0">
      <selection activeCell="E6" sqref="E6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9" t="s">
        <v>15</v>
      </c>
      <c r="F1" s="29"/>
      <c r="G1" s="29"/>
      <c r="H1" s="29"/>
      <c r="XFC1" t="s">
        <v>22</v>
      </c>
      <c r="XFD1" t="s">
        <v>23</v>
      </c>
    </row>
    <row r="2" spans="1:14 16383:16384" x14ac:dyDescent="0.25">
      <c r="E2" s="29"/>
      <c r="F2" s="29"/>
      <c r="G2" s="29"/>
      <c r="H2" s="29"/>
      <c r="XFC2" s="23">
        <v>60</v>
      </c>
      <c r="XFD2" s="22">
        <v>2.3084003652398547E-2</v>
      </c>
    </row>
    <row r="3" spans="1:14 16383:16384" x14ac:dyDescent="0.25">
      <c r="XFC3" s="23"/>
      <c r="XFD3" s="22"/>
    </row>
    <row r="4" spans="1:14 16383:16384" x14ac:dyDescent="0.25">
      <c r="C4" s="25" t="s">
        <v>9</v>
      </c>
      <c r="D4" s="25"/>
      <c r="E4" s="5"/>
      <c r="F4" s="1"/>
      <c r="G4" s="1"/>
      <c r="H4" s="10"/>
      <c r="I4" s="10"/>
      <c r="J4" s="1"/>
      <c r="XFC4" s="23"/>
      <c r="XFD4" s="22"/>
    </row>
    <row r="5" spans="1:14 16383:16384" x14ac:dyDescent="0.25">
      <c r="C5" s="25" t="s">
        <v>10</v>
      </c>
      <c r="D5" s="25"/>
      <c r="E5" s="24" t="s">
        <v>24</v>
      </c>
      <c r="F5" s="1"/>
      <c r="G5" s="1"/>
      <c r="H5" s="1"/>
      <c r="I5" s="1"/>
      <c r="J5" s="1"/>
      <c r="XFC5" s="23"/>
      <c r="XFD5" s="22"/>
    </row>
    <row r="6" spans="1:14 16383:16384" x14ac:dyDescent="0.25">
      <c r="C6" s="25" t="s">
        <v>19</v>
      </c>
      <c r="D6" s="25"/>
      <c r="E6" s="21">
        <v>125000</v>
      </c>
      <c r="F6" s="1"/>
      <c r="G6" s="1"/>
      <c r="H6" s="28" t="s">
        <v>18</v>
      </c>
      <c r="I6" s="28"/>
      <c r="J6" s="9">
        <f>J7/1.16</f>
        <v>1.9900003148619439E-2</v>
      </c>
      <c r="XFC6" s="23"/>
      <c r="XFD6" s="22"/>
    </row>
    <row r="7" spans="1:14 16383:16384" x14ac:dyDescent="0.25">
      <c r="C7" s="25" t="s">
        <v>11</v>
      </c>
      <c r="D7" s="25"/>
      <c r="E7" s="2">
        <v>60</v>
      </c>
      <c r="F7" s="1" t="s">
        <v>8</v>
      </c>
      <c r="G7" s="1"/>
      <c r="H7" s="28" t="s">
        <v>17</v>
      </c>
      <c r="I7" s="28"/>
      <c r="J7" s="9">
        <f>VLOOKUP(E7,$XFC$1:$XFD$7,2,0)</f>
        <v>2.3084003652398547E-2</v>
      </c>
      <c r="XFC7" s="23"/>
      <c r="XFD7" s="22"/>
    </row>
    <row r="8" spans="1:14 16383:16384" x14ac:dyDescent="0.25">
      <c r="C8" s="25" t="s">
        <v>12</v>
      </c>
      <c r="D8" s="25"/>
      <c r="E8" s="3">
        <f>-PMT(J7,E7,E6,0,0)</f>
        <v>3869.4462025316461</v>
      </c>
      <c r="F8" s="1"/>
      <c r="G8" s="1"/>
      <c r="H8" s="1"/>
      <c r="I8" s="1"/>
      <c r="J8" s="1"/>
    </row>
    <row r="9" spans="1:14 16383:16384" ht="15" customHeight="1" x14ac:dyDescent="0.25">
      <c r="C9" s="25" t="s">
        <v>13</v>
      </c>
      <c r="D9" s="25"/>
      <c r="E9" s="3">
        <f>E7*E8</f>
        <v>232166.77215189877</v>
      </c>
      <c r="F9" s="1"/>
      <c r="G9" s="1"/>
      <c r="H9" s="26" t="s">
        <v>20</v>
      </c>
      <c r="I9" s="26"/>
      <c r="J9" s="11">
        <f>+((G13+H13)/F13)/E7</f>
        <v>1.4288902953586509E-2</v>
      </c>
      <c r="K9" s="16"/>
    </row>
    <row r="10" spans="1:14 16383:16384" x14ac:dyDescent="0.25">
      <c r="C10" s="25" t="s">
        <v>14</v>
      </c>
      <c r="D10" s="25"/>
      <c r="E10" s="4" t="s">
        <v>7</v>
      </c>
      <c r="F10" s="1"/>
      <c r="G10" s="1"/>
      <c r="H10" s="26"/>
      <c r="I10" s="26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27" t="s">
        <v>6</v>
      </c>
      <c r="E13" s="27"/>
      <c r="F13" s="6">
        <f>SUM(F15:F175)</f>
        <v>124999.99999999999</v>
      </c>
      <c r="G13" s="6">
        <f>SUM(G15:G175)</f>
        <v>92385.148406809327</v>
      </c>
      <c r="H13" s="6">
        <f>SUM(H15:H175)</f>
        <v>14781.62374508949</v>
      </c>
      <c r="I13" s="6">
        <f>SUM(I15:I175)</f>
        <v>232166.77215189842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125000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124016.05425401818</v>
      </c>
      <c r="F16" s="15">
        <f>IF(D16&lt;=$E$7,IF(D16=0,0,I16-SUM(G16:H16)),"")</f>
        <v>983.94574598182771</v>
      </c>
      <c r="G16" s="15">
        <f>IF(D16&lt;=$E$7,IFERROR(E15*$J$6,""),"")</f>
        <v>2487.5003935774298</v>
      </c>
      <c r="H16" s="15">
        <f>IFERROR(G16*16%,"")</f>
        <v>398.00006297238878</v>
      </c>
      <c r="I16" s="15">
        <f>IF(D16&lt;=$E$7,$E$8,"")</f>
        <v>3869.4462025316461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123009.39510084235</v>
      </c>
      <c r="F17" s="15">
        <f t="shared" ref="F17:F75" si="2">IF(D17&lt;=$E$7,IF(D17=0,0,I17-SUM(G17:H17)),"")</f>
        <v>1006.659153175834</v>
      </c>
      <c r="G17" s="15">
        <f t="shared" ref="G17:G75" si="3">IF(D17&lt;=$E$7,IFERROR(E16*$J$6,""),"")</f>
        <v>2467.9198701343207</v>
      </c>
      <c r="H17" s="15">
        <f t="shared" ref="H17:H75" si="4">IFERROR(G17*16%,"")</f>
        <v>394.86717922149131</v>
      </c>
      <c r="I17" s="15">
        <f t="shared" ref="I17:I75" si="5">IF(D17&lt;=$E$7,$E$8,"")</f>
        <v>3869.4462025316461</v>
      </c>
    </row>
    <row r="18" spans="1:9" x14ac:dyDescent="0.25">
      <c r="A18">
        <v>3</v>
      </c>
      <c r="D18" s="14">
        <f t="shared" si="0"/>
        <v>3</v>
      </c>
      <c r="E18" s="15">
        <f t="shared" si="1"/>
        <v>121979.49822409789</v>
      </c>
      <c r="F18" s="15">
        <f t="shared" si="2"/>
        <v>1029.8968767444653</v>
      </c>
      <c r="G18" s="15">
        <f t="shared" si="3"/>
        <v>2447.8873498165353</v>
      </c>
      <c r="H18" s="15">
        <f t="shared" si="4"/>
        <v>391.66197597064564</v>
      </c>
      <c r="I18" s="15">
        <f t="shared" si="5"/>
        <v>3869.4462025316461</v>
      </c>
    </row>
    <row r="19" spans="1:9" x14ac:dyDescent="0.25">
      <c r="A19">
        <v>4</v>
      </c>
      <c r="D19" s="14">
        <f t="shared" si="0"/>
        <v>4</v>
      </c>
      <c r="E19" s="15">
        <f t="shared" si="1"/>
        <v>120925.82720408906</v>
      </c>
      <c r="F19" s="15">
        <f t="shared" si="2"/>
        <v>1053.6710200088282</v>
      </c>
      <c r="G19" s="15">
        <f t="shared" si="3"/>
        <v>2427.3923987265671</v>
      </c>
      <c r="H19" s="15">
        <f t="shared" si="4"/>
        <v>388.38278379625075</v>
      </c>
      <c r="I19" s="15">
        <f t="shared" si="5"/>
        <v>3869.4462025316461</v>
      </c>
    </row>
    <row r="20" spans="1:9" x14ac:dyDescent="0.25">
      <c r="A20">
        <v>5</v>
      </c>
      <c r="D20" s="14">
        <f t="shared" si="0"/>
        <v>5</v>
      </c>
      <c r="E20" s="15">
        <f t="shared" si="1"/>
        <v>119847.83323840592</v>
      </c>
      <c r="F20" s="15">
        <f t="shared" si="2"/>
        <v>1077.9939656831384</v>
      </c>
      <c r="G20" s="15">
        <f t="shared" si="3"/>
        <v>2406.4243421107826</v>
      </c>
      <c r="H20" s="15">
        <f t="shared" si="4"/>
        <v>385.02789473772521</v>
      </c>
      <c r="I20" s="15">
        <f t="shared" si="5"/>
        <v>3869.4462025316461</v>
      </c>
    </row>
    <row r="21" spans="1:9" x14ac:dyDescent="0.25">
      <c r="A21">
        <v>6</v>
      </c>
      <c r="D21" s="14">
        <f t="shared" si="0"/>
        <v>6</v>
      </c>
      <c r="E21" s="15">
        <f t="shared" si="1"/>
        <v>118744.95485608169</v>
      </c>
      <c r="F21" s="15">
        <f t="shared" si="2"/>
        <v>1102.8783823242316</v>
      </c>
      <c r="G21" s="15">
        <f t="shared" si="3"/>
        <v>2384.9722587994952</v>
      </c>
      <c r="H21" s="15">
        <f t="shared" si="4"/>
        <v>381.59556140791926</v>
      </c>
      <c r="I21" s="15">
        <f t="shared" si="5"/>
        <v>3869.4462025316461</v>
      </c>
    </row>
    <row r="22" spans="1:9" x14ac:dyDescent="0.25">
      <c r="A22">
        <v>7</v>
      </c>
      <c r="D22" s="14">
        <f t="shared" si="0"/>
        <v>7</v>
      </c>
      <c r="E22" s="15">
        <f t="shared" si="1"/>
        <v>117616.61762515173</v>
      </c>
      <c r="F22" s="15">
        <f t="shared" si="2"/>
        <v>1128.3372309299557</v>
      </c>
      <c r="G22" s="15">
        <f t="shared" si="3"/>
        <v>2363.0249755186987</v>
      </c>
      <c r="H22" s="15">
        <f t="shared" si="4"/>
        <v>378.0839960829918</v>
      </c>
      <c r="I22" s="15">
        <f t="shared" si="5"/>
        <v>3869.4462025316461</v>
      </c>
    </row>
    <row r="23" spans="1:9" x14ac:dyDescent="0.25">
      <c r="A23">
        <v>8</v>
      </c>
      <c r="D23" s="14">
        <f t="shared" si="0"/>
        <v>8</v>
      </c>
      <c r="E23" s="15">
        <f t="shared" si="1"/>
        <v>116462.23385346185</v>
      </c>
      <c r="F23" s="15">
        <f t="shared" si="2"/>
        <v>1154.3837716898797</v>
      </c>
      <c r="G23" s="15">
        <f t="shared" si="3"/>
        <v>2340.5710610704882</v>
      </c>
      <c r="H23" s="15">
        <f t="shared" si="4"/>
        <v>374.49136977127813</v>
      </c>
      <c r="I23" s="15">
        <f t="shared" si="5"/>
        <v>3869.4462025316461</v>
      </c>
    </row>
    <row r="24" spans="1:9" x14ac:dyDescent="0.25">
      <c r="A24">
        <v>9</v>
      </c>
      <c r="D24" s="14">
        <f t="shared" si="0"/>
        <v>9</v>
      </c>
      <c r="E24" s="15">
        <f t="shared" si="1"/>
        <v>115281.20228257001</v>
      </c>
      <c r="F24" s="15">
        <f t="shared" si="2"/>
        <v>1181.0315708918388</v>
      </c>
      <c r="G24" s="15">
        <f t="shared" si="3"/>
        <v>2317.5988203791444</v>
      </c>
      <c r="H24" s="15">
        <f t="shared" si="4"/>
        <v>370.81581126066311</v>
      </c>
      <c r="I24" s="15">
        <f t="shared" si="5"/>
        <v>3869.4462025316461</v>
      </c>
    </row>
    <row r="25" spans="1:9" x14ac:dyDescent="0.25">
      <c r="A25">
        <v>10</v>
      </c>
      <c r="D25" s="14">
        <f t="shared" si="0"/>
        <v>10</v>
      </c>
      <c r="E25" s="15">
        <f t="shared" si="1"/>
        <v>114072.90777458211</v>
      </c>
      <c r="F25" s="15">
        <f t="shared" si="2"/>
        <v>1208.2945079879041</v>
      </c>
      <c r="G25" s="15">
        <f t="shared" si="3"/>
        <v>2294.0962883997777</v>
      </c>
      <c r="H25" s="15">
        <f t="shared" si="4"/>
        <v>367.05540614396443</v>
      </c>
      <c r="I25" s="15">
        <f t="shared" si="5"/>
        <v>3869.4462025316461</v>
      </c>
    </row>
    <row r="26" spans="1:9" x14ac:dyDescent="0.25">
      <c r="A26">
        <v>11</v>
      </c>
      <c r="D26" s="14">
        <f t="shared" si="0"/>
        <v>11</v>
      </c>
      <c r="E26" s="15">
        <f t="shared" si="1"/>
        <v>112836.72099175864</v>
      </c>
      <c r="F26" s="15">
        <f t="shared" si="2"/>
        <v>1236.1867828234699</v>
      </c>
      <c r="G26" s="15">
        <f t="shared" si="3"/>
        <v>2270.0512238863589</v>
      </c>
      <c r="H26" s="15">
        <f t="shared" si="4"/>
        <v>363.20819582181741</v>
      </c>
      <c r="I26" s="15">
        <f t="shared" si="5"/>
        <v>3869.4462025316461</v>
      </c>
    </row>
    <row r="27" spans="1:9" x14ac:dyDescent="0.25">
      <c r="A27">
        <v>12</v>
      </c>
      <c r="D27" s="14">
        <f t="shared" si="0"/>
        <v>12</v>
      </c>
      <c r="E27" s="15">
        <f t="shared" si="1"/>
        <v>111571.99806872543</v>
      </c>
      <c r="F27" s="15">
        <f t="shared" si="2"/>
        <v>1264.7229230332136</v>
      </c>
      <c r="G27" s="15">
        <f t="shared" si="3"/>
        <v>2245.4511030158901</v>
      </c>
      <c r="H27" s="15">
        <f t="shared" si="4"/>
        <v>359.27217648254242</v>
      </c>
      <c r="I27" s="15">
        <f t="shared" si="5"/>
        <v>3869.4462025316461</v>
      </c>
    </row>
    <row r="28" spans="1:9" x14ac:dyDescent="0.25">
      <c r="A28">
        <v>13</v>
      </c>
      <c r="D28" s="14">
        <f t="shared" si="0"/>
        <v>13</v>
      </c>
      <c r="E28" s="15">
        <f t="shared" si="1"/>
        <v>110278.08027711764</v>
      </c>
      <c r="F28" s="15">
        <f t="shared" si="2"/>
        <v>1293.9177916077847</v>
      </c>
      <c r="G28" s="15">
        <f t="shared" si="3"/>
        <v>2220.2831128653979</v>
      </c>
      <c r="H28" s="15">
        <f t="shared" si="4"/>
        <v>355.24529805846367</v>
      </c>
      <c r="I28" s="15">
        <f t="shared" si="5"/>
        <v>3869.4462025316461</v>
      </c>
    </row>
    <row r="29" spans="1:9" x14ac:dyDescent="0.25">
      <c r="A29">
        <v>14</v>
      </c>
      <c r="D29" s="14">
        <f t="shared" si="0"/>
        <v>14</v>
      </c>
      <c r="E29" s="15">
        <f t="shared" si="1"/>
        <v>108954.29368248247</v>
      </c>
      <c r="F29" s="15">
        <f t="shared" si="2"/>
        <v>1323.7865946351621</v>
      </c>
      <c r="G29" s="15">
        <f t="shared" si="3"/>
        <v>2194.5341447383485</v>
      </c>
      <c r="H29" s="15">
        <f t="shared" si="4"/>
        <v>351.12546315813574</v>
      </c>
      <c r="I29" s="15">
        <f t="shared" si="5"/>
        <v>3869.4462025316461</v>
      </c>
    </row>
    <row r="30" spans="1:9" x14ac:dyDescent="0.25">
      <c r="A30">
        <v>15</v>
      </c>
      <c r="D30" s="14">
        <f t="shared" si="0"/>
        <v>15</v>
      </c>
      <c r="E30" s="15">
        <f t="shared" si="1"/>
        <v>107599.94879326175</v>
      </c>
      <c r="F30" s="15">
        <f t="shared" si="2"/>
        <v>1354.3448892207166</v>
      </c>
      <c r="G30" s="15">
        <f t="shared" si="3"/>
        <v>2168.1907873370083</v>
      </c>
      <c r="H30" s="15">
        <f t="shared" si="4"/>
        <v>346.91052597392132</v>
      </c>
      <c r="I30" s="15">
        <f t="shared" si="5"/>
        <v>3869.4462025316461</v>
      </c>
    </row>
    <row r="31" spans="1:9" x14ac:dyDescent="0.25">
      <c r="A31">
        <v>16</v>
      </c>
      <c r="D31" s="14">
        <f t="shared" si="0"/>
        <v>16</v>
      </c>
      <c r="E31" s="15">
        <f t="shared" si="1"/>
        <v>106214.34020167166</v>
      </c>
      <c r="F31" s="15">
        <f t="shared" si="2"/>
        <v>1385.6085915900949</v>
      </c>
      <c r="G31" s="15">
        <f t="shared" si="3"/>
        <v>2141.2393197771994</v>
      </c>
      <c r="H31" s="15">
        <f t="shared" si="4"/>
        <v>342.59829116435191</v>
      </c>
      <c r="I31" s="15">
        <f t="shared" si="5"/>
        <v>3869.4462025316461</v>
      </c>
    </row>
    <row r="32" spans="1:9" x14ac:dyDescent="0.25">
      <c r="A32">
        <v>17</v>
      </c>
      <c r="D32" s="14">
        <f t="shared" si="0"/>
        <v>17</v>
      </c>
      <c r="E32" s="15">
        <f t="shared" si="1"/>
        <v>104796.74621629251</v>
      </c>
      <c r="F32" s="15">
        <f t="shared" si="2"/>
        <v>1417.5939853791556</v>
      </c>
      <c r="G32" s="15">
        <f t="shared" si="3"/>
        <v>2113.6657044418021</v>
      </c>
      <c r="H32" s="15">
        <f t="shared" si="4"/>
        <v>338.18651271068836</v>
      </c>
      <c r="I32" s="15">
        <f t="shared" si="5"/>
        <v>3869.4462025316461</v>
      </c>
    </row>
    <row r="33" spans="1:9" x14ac:dyDescent="0.25">
      <c r="A33">
        <v>18</v>
      </c>
      <c r="D33" s="14">
        <f t="shared" si="0"/>
        <v>18</v>
      </c>
      <c r="E33" s="15">
        <f t="shared" si="1"/>
        <v>103346.42848617725</v>
      </c>
      <c r="F33" s="15">
        <f t="shared" si="2"/>
        <v>1450.3177301152664</v>
      </c>
      <c r="G33" s="15">
        <f t="shared" si="3"/>
        <v>2085.455579669293</v>
      </c>
      <c r="H33" s="15">
        <f t="shared" si="4"/>
        <v>333.67289274708691</v>
      </c>
      <c r="I33" s="15">
        <f t="shared" si="5"/>
        <v>3869.4462025316461</v>
      </c>
    </row>
    <row r="34" spans="1:9" x14ac:dyDescent="0.25">
      <c r="A34">
        <v>19</v>
      </c>
      <c r="D34" s="14">
        <f t="shared" si="0"/>
        <v>19</v>
      </c>
      <c r="E34" s="15">
        <f t="shared" si="1"/>
        <v>101862.63161628286</v>
      </c>
      <c r="F34" s="15">
        <f t="shared" si="2"/>
        <v>1483.7968698943851</v>
      </c>
      <c r="G34" s="15">
        <f t="shared" si="3"/>
        <v>2056.5942522735008</v>
      </c>
      <c r="H34" s="15">
        <f t="shared" si="4"/>
        <v>329.05508036376017</v>
      </c>
      <c r="I34" s="15">
        <f t="shared" si="5"/>
        <v>3869.4462025316461</v>
      </c>
    </row>
    <row r="35" spans="1:9" x14ac:dyDescent="0.25">
      <c r="A35">
        <v>20</v>
      </c>
      <c r="D35" s="14">
        <f t="shared" si="0"/>
        <v>20</v>
      </c>
      <c r="E35" s="15">
        <f t="shared" si="1"/>
        <v>100344.58277402441</v>
      </c>
      <c r="F35" s="15">
        <f t="shared" si="2"/>
        <v>1518.0488422584449</v>
      </c>
      <c r="G35" s="15">
        <f t="shared" si="3"/>
        <v>2027.0666898906909</v>
      </c>
      <c r="H35" s="15">
        <f t="shared" si="4"/>
        <v>324.33067038251056</v>
      </c>
      <c r="I35" s="15">
        <f t="shared" si="5"/>
        <v>3869.4462025316461</v>
      </c>
    </row>
    <row r="36" spans="1:9" x14ac:dyDescent="0.25">
      <c r="A36">
        <v>21</v>
      </c>
      <c r="D36" s="14">
        <f t="shared" si="0"/>
        <v>21</v>
      </c>
      <c r="E36" s="15">
        <f t="shared" si="1"/>
        <v>98791.49128674675</v>
      </c>
      <c r="F36" s="15">
        <f t="shared" si="2"/>
        <v>1553.091487277658</v>
      </c>
      <c r="G36" s="15">
        <f t="shared" si="3"/>
        <v>1996.8575131499897</v>
      </c>
      <c r="H36" s="15">
        <f t="shared" si="4"/>
        <v>319.49720210399835</v>
      </c>
      <c r="I36" s="15">
        <f t="shared" si="5"/>
        <v>3869.4462025316461</v>
      </c>
    </row>
    <row r="37" spans="1:9" x14ac:dyDescent="0.25">
      <c r="A37">
        <v>22</v>
      </c>
      <c r="D37" s="14">
        <f t="shared" si="0"/>
        <v>22</v>
      </c>
      <c r="E37" s="15">
        <f t="shared" si="1"/>
        <v>97202.548229904263</v>
      </c>
      <c r="F37" s="15">
        <f t="shared" si="2"/>
        <v>1588.9430568424846</v>
      </c>
      <c r="G37" s="15">
        <f t="shared" si="3"/>
        <v>1965.9509876630702</v>
      </c>
      <c r="H37" s="15">
        <f t="shared" si="4"/>
        <v>314.55215802609126</v>
      </c>
      <c r="I37" s="15">
        <f t="shared" si="5"/>
        <v>3869.4462025316461</v>
      </c>
    </row>
    <row r="38" spans="1:9" x14ac:dyDescent="0.25">
      <c r="A38">
        <v>23</v>
      </c>
      <c r="D38" s="14">
        <f t="shared" si="0"/>
        <v>23</v>
      </c>
      <c r="E38" s="15">
        <f t="shared" si="1"/>
        <v>95576.926005734174</v>
      </c>
      <c r="F38" s="15">
        <f t="shared" si="2"/>
        <v>1625.6222241700898</v>
      </c>
      <c r="G38" s="15">
        <f t="shared" si="3"/>
        <v>1934.3310158289278</v>
      </c>
      <c r="H38" s="15">
        <f t="shared" si="4"/>
        <v>309.49296253262844</v>
      </c>
      <c r="I38" s="15">
        <f t="shared" si="5"/>
        <v>3869.4462025316461</v>
      </c>
    </row>
    <row r="39" spans="1:9" x14ac:dyDescent="0.25">
      <c r="A39">
        <v>24</v>
      </c>
      <c r="D39" s="14">
        <f t="shared" si="0"/>
        <v>24</v>
      </c>
      <c r="E39" s="15">
        <f t="shared" si="1"/>
        <v>93913.777912203921</v>
      </c>
      <c r="F39" s="15">
        <f t="shared" si="2"/>
        <v>1663.1480935302525</v>
      </c>
      <c r="G39" s="15">
        <f t="shared" si="3"/>
        <v>1901.9811284494772</v>
      </c>
      <c r="H39" s="15">
        <f t="shared" si="4"/>
        <v>304.31698055191634</v>
      </c>
      <c r="I39" s="15">
        <f t="shared" si="5"/>
        <v>3869.4462025316461</v>
      </c>
    </row>
    <row r="40" spans="1:9" x14ac:dyDescent="0.25">
      <c r="A40">
        <v>25</v>
      </c>
      <c r="D40" s="14">
        <f t="shared" si="0"/>
        <v>25</v>
      </c>
      <c r="E40" s="15">
        <f t="shared" si="1"/>
        <v>92212.237702008133</v>
      </c>
      <c r="F40" s="15">
        <f t="shared" si="2"/>
        <v>1701.5402101957848</v>
      </c>
      <c r="G40" s="15">
        <f t="shared" si="3"/>
        <v>1868.8844761516048</v>
      </c>
      <c r="H40" s="15">
        <f t="shared" si="4"/>
        <v>299.02151618425677</v>
      </c>
      <c r="I40" s="15">
        <f t="shared" si="5"/>
        <v>3869.4462025316461</v>
      </c>
    </row>
    <row r="41" spans="1:9" x14ac:dyDescent="0.25">
      <c r="A41">
        <v>26</v>
      </c>
      <c r="D41" s="14">
        <f t="shared" si="0"/>
        <v>26</v>
      </c>
      <c r="E41" s="15">
        <f t="shared" si="1"/>
        <v>90471.419131385483</v>
      </c>
      <c r="F41" s="15">
        <f t="shared" si="2"/>
        <v>1740.8185706226473</v>
      </c>
      <c r="G41" s="15">
        <f t="shared" si="3"/>
        <v>1835.023820611206</v>
      </c>
      <c r="H41" s="15">
        <f t="shared" si="4"/>
        <v>293.60381129779296</v>
      </c>
      <c r="I41" s="15">
        <f t="shared" si="5"/>
        <v>3869.4462025316461</v>
      </c>
    </row>
    <row r="42" spans="1:9" x14ac:dyDescent="0.25">
      <c r="A42">
        <v>27</v>
      </c>
      <c r="D42" s="14">
        <f t="shared" si="0"/>
        <v>27</v>
      </c>
      <c r="E42" s="15">
        <f t="shared" si="1"/>
        <v>88690.415498520422</v>
      </c>
      <c r="F42" s="15">
        <f t="shared" si="2"/>
        <v>1781.0036328650635</v>
      </c>
      <c r="G42" s="15">
        <f t="shared" si="3"/>
        <v>1800.3815255746401</v>
      </c>
      <c r="H42" s="15">
        <f t="shared" si="4"/>
        <v>288.06104409194245</v>
      </c>
      <c r="I42" s="15">
        <f t="shared" si="5"/>
        <v>3869.4462025316461</v>
      </c>
    </row>
    <row r="43" spans="1:9" x14ac:dyDescent="0.25">
      <c r="A43">
        <v>28</v>
      </c>
      <c r="D43" s="14">
        <f t="shared" si="0"/>
        <v>28</v>
      </c>
      <c r="E43" s="15">
        <f t="shared" si="1"/>
        <v>86868.299171289371</v>
      </c>
      <c r="F43" s="15">
        <f t="shared" si="2"/>
        <v>1822.1163272310557</v>
      </c>
      <c r="G43" s="15">
        <f t="shared" si="3"/>
        <v>1764.9395476729228</v>
      </c>
      <c r="H43" s="15">
        <f t="shared" si="4"/>
        <v>282.39032762766766</v>
      </c>
      <c r="I43" s="15">
        <f t="shared" si="5"/>
        <v>3869.4462025316461</v>
      </c>
    </row>
    <row r="44" spans="1:9" x14ac:dyDescent="0.25">
      <c r="A44">
        <v>29</v>
      </c>
      <c r="D44" s="14">
        <f t="shared" si="0"/>
        <v>29</v>
      </c>
      <c r="E44" s="15">
        <f t="shared" si="1"/>
        <v>85004.121104105419</v>
      </c>
      <c r="F44" s="15">
        <f t="shared" si="2"/>
        <v>1864.1780671839524</v>
      </c>
      <c r="G44" s="15">
        <f t="shared" si="3"/>
        <v>1728.6794270238738</v>
      </c>
      <c r="H44" s="15">
        <f t="shared" si="4"/>
        <v>276.58870832381984</v>
      </c>
      <c r="I44" s="15">
        <f t="shared" si="5"/>
        <v>3869.4462025316461</v>
      </c>
    </row>
    <row r="45" spans="1:9" x14ac:dyDescent="0.25">
      <c r="A45">
        <v>30</v>
      </c>
      <c r="D45" s="14">
        <f t="shared" si="0"/>
        <v>30</v>
      </c>
      <c r="E45" s="15">
        <f t="shared" si="1"/>
        <v>83096.910343609867</v>
      </c>
      <c r="F45" s="15">
        <f t="shared" si="2"/>
        <v>1907.2107604955481</v>
      </c>
      <c r="G45" s="15">
        <f t="shared" si="3"/>
        <v>1691.5822776173259</v>
      </c>
      <c r="H45" s="15">
        <f t="shared" si="4"/>
        <v>270.65316441877212</v>
      </c>
      <c r="I45" s="15">
        <f t="shared" si="5"/>
        <v>3869.4462025316461</v>
      </c>
    </row>
    <row r="46" spans="1:9" x14ac:dyDescent="0.25">
      <c r="A46">
        <v>31</v>
      </c>
      <c r="D46" s="14">
        <f t="shared" si="0"/>
        <v>31</v>
      </c>
      <c r="E46" s="15">
        <f t="shared" si="1"/>
        <v>81145.673522953148</v>
      </c>
      <c r="F46" s="15">
        <f t="shared" si="2"/>
        <v>1951.2368206567212</v>
      </c>
      <c r="G46" s="15">
        <f t="shared" si="3"/>
        <v>1653.6287774783837</v>
      </c>
      <c r="H46" s="15">
        <f t="shared" si="4"/>
        <v>264.58060439654139</v>
      </c>
      <c r="I46" s="15">
        <f t="shared" si="5"/>
        <v>3869.4462025316461</v>
      </c>
    </row>
    <row r="47" spans="1:9" x14ac:dyDescent="0.25">
      <c r="A47">
        <v>32</v>
      </c>
      <c r="D47" s="14">
        <f t="shared" si="0"/>
        <v>32</v>
      </c>
      <c r="E47" s="15">
        <f t="shared" si="1"/>
        <v>79149.394344401691</v>
      </c>
      <c r="F47" s="15">
        <f t="shared" si="2"/>
        <v>1996.2791785514553</v>
      </c>
      <c r="G47" s="15">
        <f t="shared" si="3"/>
        <v>1614.7991586036128</v>
      </c>
      <c r="H47" s="15">
        <f t="shared" si="4"/>
        <v>258.36786537657804</v>
      </c>
      <c r="I47" s="15">
        <f t="shared" si="5"/>
        <v>3869.4462025316461</v>
      </c>
    </row>
    <row r="48" spans="1:9" x14ac:dyDescent="0.25">
      <c r="A48">
        <v>33</v>
      </c>
      <c r="D48" s="14">
        <f t="shared" si="0"/>
        <v>33</v>
      </c>
      <c r="E48" s="15">
        <f t="shared" si="1"/>
        <v>77107.033050001352</v>
      </c>
      <c r="F48" s="15">
        <f t="shared" si="2"/>
        <v>2042.3612944003444</v>
      </c>
      <c r="G48" s="15">
        <f t="shared" si="3"/>
        <v>1575.0731966649153</v>
      </c>
      <c r="H48" s="15">
        <f t="shared" si="4"/>
        <v>252.01171146638646</v>
      </c>
      <c r="I48" s="15">
        <f t="shared" si="5"/>
        <v>3869.4462025316461</v>
      </c>
    </row>
    <row r="49" spans="1:9" x14ac:dyDescent="0.25">
      <c r="A49">
        <v>34</v>
      </c>
      <c r="D49" s="14">
        <f t="shared" si="0"/>
        <v>34</v>
      </c>
      <c r="E49" s="15">
        <f t="shared" si="1"/>
        <v>75017.525880021552</v>
      </c>
      <c r="F49" s="15">
        <f t="shared" si="2"/>
        <v>2089.5071699797991</v>
      </c>
      <c r="G49" s="15">
        <f t="shared" si="3"/>
        <v>1534.4302004757301</v>
      </c>
      <c r="H49" s="15">
        <f t="shared" si="4"/>
        <v>245.50883207611682</v>
      </c>
      <c r="I49" s="15">
        <f t="shared" si="5"/>
        <v>3869.4462025316461</v>
      </c>
    </row>
    <row r="50" spans="1:9" x14ac:dyDescent="0.25">
      <c r="A50">
        <v>35</v>
      </c>
      <c r="D50" s="14">
        <f t="shared" si="0"/>
        <v>35</v>
      </c>
      <c r="E50" s="15">
        <f t="shared" si="1"/>
        <v>72879.784518898232</v>
      </c>
      <c r="F50" s="15">
        <f t="shared" si="2"/>
        <v>2137.741361123326</v>
      </c>
      <c r="G50" s="15">
        <f t="shared" si="3"/>
        <v>1492.8490012140692</v>
      </c>
      <c r="H50" s="15">
        <f t="shared" si="4"/>
        <v>238.85584019425107</v>
      </c>
      <c r="I50" s="15">
        <f t="shared" si="5"/>
        <v>3869.4462025316461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70692.695528386859</v>
      </c>
      <c r="F51" s="15">
        <f t="shared" si="2"/>
        <v>2187.08899051138</v>
      </c>
      <c r="G51" s="15">
        <f t="shared" si="3"/>
        <v>1450.307941396781</v>
      </c>
      <c r="H51" s="15">
        <f t="shared" si="4"/>
        <v>232.04927062348497</v>
      </c>
      <c r="I51" s="15">
        <f t="shared" si="5"/>
        <v>3869.4462025316461</v>
      </c>
    </row>
    <row r="52" spans="1:9" x14ac:dyDescent="0.25">
      <c r="A52">
        <v>37</v>
      </c>
      <c r="D52" s="14">
        <f t="shared" si="0"/>
        <v>37</v>
      </c>
      <c r="E52" s="15">
        <f t="shared" si="1"/>
        <v>68455.1197676304</v>
      </c>
      <c r="F52" s="15">
        <f t="shared" si="2"/>
        <v>2237.5757607564651</v>
      </c>
      <c r="G52" s="15">
        <f t="shared" si="3"/>
        <v>1406.7848635992939</v>
      </c>
      <c r="H52" s="15">
        <f t="shared" si="4"/>
        <v>225.08557817588704</v>
      </c>
      <c r="I52" s="15">
        <f t="shared" si="5"/>
        <v>3869.4462025316461</v>
      </c>
    </row>
    <row r="53" spans="1:9" x14ac:dyDescent="0.25">
      <c r="A53">
        <v>38</v>
      </c>
      <c r="D53" s="14">
        <f t="shared" si="0"/>
        <v>38</v>
      </c>
      <c r="E53" s="15">
        <f t="shared" si="1"/>
        <v>66165.891799840116</v>
      </c>
      <c r="F53" s="15">
        <f t="shared" si="2"/>
        <v>2289.2279677902857</v>
      </c>
      <c r="G53" s="15">
        <f t="shared" si="3"/>
        <v>1362.2570989149658</v>
      </c>
      <c r="H53" s="15">
        <f t="shared" si="4"/>
        <v>217.96113582639452</v>
      </c>
      <c r="I53" s="15">
        <f t="shared" si="5"/>
        <v>3869.4462025316461</v>
      </c>
    </row>
    <row r="54" spans="1:9" x14ac:dyDescent="0.25">
      <c r="A54">
        <v>39</v>
      </c>
      <c r="D54" s="14">
        <f t="shared" si="0"/>
        <v>39</v>
      </c>
      <c r="E54" s="15">
        <f t="shared" si="1"/>
        <v>63823.819285280188</v>
      </c>
      <c r="F54" s="15">
        <f t="shared" si="2"/>
        <v>2342.0725145599295</v>
      </c>
      <c r="G54" s="15">
        <f t="shared" si="3"/>
        <v>1316.7014551480315</v>
      </c>
      <c r="H54" s="15">
        <f t="shared" si="4"/>
        <v>210.67223282368505</v>
      </c>
      <c r="I54" s="15">
        <f t="shared" si="5"/>
        <v>3869.4462025316461</v>
      </c>
    </row>
    <row r="55" spans="1:9" x14ac:dyDescent="0.25">
      <c r="A55">
        <v>40</v>
      </c>
      <c r="D55" s="14">
        <f t="shared" si="0"/>
        <v>40</v>
      </c>
      <c r="E55" s="15">
        <f t="shared" si="1"/>
        <v>61427.682360239975</v>
      </c>
      <c r="F55" s="15">
        <f t="shared" si="2"/>
        <v>2396.1369250402131</v>
      </c>
      <c r="G55" s="15">
        <f t="shared" si="3"/>
        <v>1270.0942047339938</v>
      </c>
      <c r="H55" s="15">
        <f t="shared" si="4"/>
        <v>203.215072757439</v>
      </c>
      <c r="I55" s="15">
        <f t="shared" si="5"/>
        <v>3869.4462025316461</v>
      </c>
    </row>
    <row r="56" spans="1:9" x14ac:dyDescent="0.25">
      <c r="A56">
        <v>41</v>
      </c>
      <c r="D56" s="14">
        <f t="shared" si="0"/>
        <v>41</v>
      </c>
      <c r="E56" s="15">
        <f t="shared" si="1"/>
        <v>58976.233001670487</v>
      </c>
      <c r="F56" s="15">
        <f t="shared" si="2"/>
        <v>2451.4493585694886</v>
      </c>
      <c r="G56" s="15">
        <f t="shared" si="3"/>
        <v>1222.4110723811702</v>
      </c>
      <c r="H56" s="15">
        <f t="shared" si="4"/>
        <v>195.58577158098726</v>
      </c>
      <c r="I56" s="15">
        <f t="shared" si="5"/>
        <v>3869.4462025316461</v>
      </c>
    </row>
    <row r="57" spans="1:9" x14ac:dyDescent="0.25">
      <c r="A57">
        <v>42</v>
      </c>
      <c r="D57" s="14">
        <f t="shared" si="0"/>
        <v>42</v>
      </c>
      <c r="E57" s="15">
        <f t="shared" si="1"/>
        <v>56468.194377154112</v>
      </c>
      <c r="F57" s="15">
        <f t="shared" si="2"/>
        <v>2508.0386245163763</v>
      </c>
      <c r="G57" s="15">
        <f t="shared" si="3"/>
        <v>1173.6272224269565</v>
      </c>
      <c r="H57" s="15">
        <f t="shared" si="4"/>
        <v>187.78035558831303</v>
      </c>
      <c r="I57" s="15">
        <f t="shared" si="5"/>
        <v>3869.4462025316461</v>
      </c>
    </row>
    <row r="58" spans="1:9" x14ac:dyDescent="0.25">
      <c r="A58">
        <v>43</v>
      </c>
      <c r="D58" s="14">
        <f t="shared" si="0"/>
        <v>43</v>
      </c>
      <c r="E58" s="15">
        <f t="shared" si="1"/>
        <v>53902.260179869045</v>
      </c>
      <c r="F58" s="15">
        <f t="shared" si="2"/>
        <v>2565.9341972850693</v>
      </c>
      <c r="G58" s="15">
        <f t="shared" si="3"/>
        <v>1123.7172459022213</v>
      </c>
      <c r="H58" s="15">
        <f t="shared" si="4"/>
        <v>179.79475934435541</v>
      </c>
      <c r="I58" s="15">
        <f t="shared" si="5"/>
        <v>3869.4462025316461</v>
      </c>
    </row>
    <row r="59" spans="1:9" x14ac:dyDescent="0.25">
      <c r="A59">
        <v>44</v>
      </c>
      <c r="D59" s="14">
        <f t="shared" si="0"/>
        <v>44</v>
      </c>
      <c r="E59" s="15">
        <f t="shared" si="1"/>
        <v>51277.093948202033</v>
      </c>
      <c r="F59" s="15">
        <f t="shared" si="2"/>
        <v>2625.1662316670122</v>
      </c>
      <c r="G59" s="15">
        <f t="shared" si="3"/>
        <v>1072.6551472970982</v>
      </c>
      <c r="H59" s="15">
        <f t="shared" si="4"/>
        <v>171.62482356753571</v>
      </c>
      <c r="I59" s="15">
        <f t="shared" si="5"/>
        <v>3869.4462025316461</v>
      </c>
    </row>
    <row r="60" spans="1:9" x14ac:dyDescent="0.25">
      <c r="A60">
        <v>45</v>
      </c>
      <c r="D60" s="14">
        <f t="shared" si="0"/>
        <v>45</v>
      </c>
      <c r="E60" s="15">
        <f t="shared" si="1"/>
        <v>48591.328369655064</v>
      </c>
      <c r="F60" s="15">
        <f t="shared" si="2"/>
        <v>2685.7655785469669</v>
      </c>
      <c r="G60" s="15">
        <f t="shared" si="3"/>
        <v>1020.4143310212752</v>
      </c>
      <c r="H60" s="15">
        <f t="shared" si="4"/>
        <v>163.26629296340403</v>
      </c>
      <c r="I60" s="15">
        <f t="shared" si="5"/>
        <v>3869.4462025316461</v>
      </c>
    </row>
    <row r="61" spans="1:9" x14ac:dyDescent="0.25">
      <c r="A61">
        <v>46</v>
      </c>
      <c r="D61" s="14">
        <f t="shared" si="0"/>
        <v>46</v>
      </c>
      <c r="E61" s="15">
        <f t="shared" si="1"/>
        <v>45843.564568683432</v>
      </c>
      <c r="F61" s="15">
        <f t="shared" si="2"/>
        <v>2747.7638009716311</v>
      </c>
      <c r="G61" s="15">
        <f t="shared" si="3"/>
        <v>966.96758755173687</v>
      </c>
      <c r="H61" s="15">
        <f t="shared" si="4"/>
        <v>154.7148140082779</v>
      </c>
      <c r="I61" s="15">
        <f t="shared" si="5"/>
        <v>3869.4462025316461</v>
      </c>
    </row>
    <row r="62" spans="1:9" x14ac:dyDescent="0.25">
      <c r="A62">
        <v>47</v>
      </c>
      <c r="D62" s="14">
        <f t="shared" si="0"/>
        <v>47</v>
      </c>
      <c r="E62" s="15">
        <f t="shared" si="1"/>
        <v>43032.371378094242</v>
      </c>
      <c r="F62" s="15">
        <f t="shared" si="2"/>
        <v>2811.1931905891888</v>
      </c>
      <c r="G62" s="15">
        <f t="shared" si="3"/>
        <v>912.28707926073889</v>
      </c>
      <c r="H62" s="15">
        <f t="shared" si="4"/>
        <v>145.96593268171821</v>
      </c>
      <c r="I62" s="15">
        <f t="shared" si="5"/>
        <v>3869.4462025316461</v>
      </c>
    </row>
    <row r="63" spans="1:9" x14ac:dyDescent="0.25">
      <c r="A63">
        <v>48</v>
      </c>
      <c r="D63" s="14">
        <f t="shared" si="0"/>
        <v>48</v>
      </c>
      <c r="E63" s="15">
        <f t="shared" si="1"/>
        <v>40156.284593625896</v>
      </c>
      <c r="F63" s="15">
        <f t="shared" si="2"/>
        <v>2876.086784468348</v>
      </c>
      <c r="G63" s="15">
        <f t="shared" si="3"/>
        <v>856.34432591663642</v>
      </c>
      <c r="H63" s="15">
        <f t="shared" si="4"/>
        <v>137.01509214666183</v>
      </c>
      <c r="I63" s="15">
        <f t="shared" si="5"/>
        <v>3869.4462025316461</v>
      </c>
    </row>
    <row r="64" spans="1:9" x14ac:dyDescent="0.25">
      <c r="A64">
        <v>49</v>
      </c>
      <c r="D64" s="14">
        <f t="shared" si="0"/>
        <v>49</v>
      </c>
      <c r="E64" s="15">
        <f t="shared" si="1"/>
        <v>37213.806211320269</v>
      </c>
      <c r="F64" s="15">
        <f t="shared" si="2"/>
        <v>2942.4783823056305</v>
      </c>
      <c r="G64" s="15">
        <f t="shared" si="3"/>
        <v>799.11018985001363</v>
      </c>
      <c r="H64" s="15">
        <f t="shared" si="4"/>
        <v>127.85763037600218</v>
      </c>
      <c r="I64" s="15">
        <f t="shared" si="5"/>
        <v>3869.4462025316461</v>
      </c>
    </row>
    <row r="65" spans="1:9" x14ac:dyDescent="0.25">
      <c r="A65">
        <v>50</v>
      </c>
      <c r="D65" s="14">
        <f t="shared" si="0"/>
        <v>50</v>
      </c>
      <c r="E65" s="15">
        <f t="shared" si="1"/>
        <v>34203.40364729039</v>
      </c>
      <c r="F65" s="15">
        <f t="shared" si="2"/>
        <v>3010.4025640298769</v>
      </c>
      <c r="G65" s="15">
        <f t="shared" si="3"/>
        <v>740.55486077738703</v>
      </c>
      <c r="H65" s="15">
        <f t="shared" si="4"/>
        <v>118.48877772438193</v>
      </c>
      <c r="I65" s="15">
        <f t="shared" si="5"/>
        <v>3869.4462025316461</v>
      </c>
    </row>
    <row r="66" spans="1:9" x14ac:dyDescent="0.25">
      <c r="A66">
        <v>51</v>
      </c>
      <c r="D66" s="14">
        <f t="shared" si="0"/>
        <v>51</v>
      </c>
      <c r="E66" s="15">
        <f t="shared" si="1"/>
        <v>31123.508939477259</v>
      </c>
      <c r="F66" s="15">
        <f t="shared" si="2"/>
        <v>3079.8947078131328</v>
      </c>
      <c r="G66" s="15">
        <f t="shared" si="3"/>
        <v>680.6478402745804</v>
      </c>
      <c r="H66" s="15">
        <f t="shared" si="4"/>
        <v>108.90365444393287</v>
      </c>
      <c r="I66" s="15">
        <f t="shared" si="5"/>
        <v>3869.4462025316461</v>
      </c>
    </row>
    <row r="67" spans="1:9" x14ac:dyDescent="0.25">
      <c r="A67">
        <v>52</v>
      </c>
      <c r="D67" s="14">
        <f t="shared" si="0"/>
        <v>52</v>
      </c>
      <c r="E67" s="15">
        <f t="shared" si="1"/>
        <v>27972.517930979964</v>
      </c>
      <c r="F67" s="15">
        <f t="shared" si="2"/>
        <v>3150.9910084972944</v>
      </c>
      <c r="G67" s="15">
        <f t="shared" si="3"/>
        <v>619.35792589168273</v>
      </c>
      <c r="H67" s="15">
        <f t="shared" si="4"/>
        <v>99.097268142669236</v>
      </c>
      <c r="I67" s="15">
        <f t="shared" si="5"/>
        <v>3869.4462025316461</v>
      </c>
    </row>
    <row r="68" spans="1:9" x14ac:dyDescent="0.25">
      <c r="A68">
        <v>53</v>
      </c>
      <c r="D68" s="14">
        <f t="shared" si="0"/>
        <v>53</v>
      </c>
      <c r="E68" s="15">
        <f t="shared" si="1"/>
        <v>24748.789434533843</v>
      </c>
      <c r="F68" s="15">
        <f t="shared" si="2"/>
        <v>3223.7284964461205</v>
      </c>
      <c r="G68" s="15">
        <f t="shared" si="3"/>
        <v>556.65319490131503</v>
      </c>
      <c r="H68" s="15">
        <f t="shared" si="4"/>
        <v>89.064511184210403</v>
      </c>
      <c r="I68" s="15">
        <f t="shared" si="5"/>
        <v>3869.4462025316461</v>
      </c>
    </row>
    <row r="69" spans="1:9" x14ac:dyDescent="0.25">
      <c r="A69">
        <v>54</v>
      </c>
      <c r="D69" s="14">
        <f t="shared" si="0"/>
        <v>54</v>
      </c>
      <c r="E69" s="15">
        <f t="shared" si="1"/>
        <v>21450.644377701417</v>
      </c>
      <c r="F69" s="15">
        <f t="shared" si="2"/>
        <v>3298.1450568324244</v>
      </c>
      <c r="G69" s="15">
        <f t="shared" si="3"/>
        <v>492.50098767174296</v>
      </c>
      <c r="H69" s="15">
        <f t="shared" si="4"/>
        <v>78.800158027478872</v>
      </c>
      <c r="I69" s="15">
        <f t="shared" si="5"/>
        <v>3869.4462025316461</v>
      </c>
    </row>
    <row r="70" spans="1:9" x14ac:dyDescent="0.25">
      <c r="A70">
        <v>55</v>
      </c>
      <c r="D70" s="14">
        <f t="shared" si="0"/>
        <v>55</v>
      </c>
      <c r="E70" s="15">
        <f t="shared" si="1"/>
        <v>18076.364928330935</v>
      </c>
      <c r="F70" s="15">
        <f t="shared" si="2"/>
        <v>3374.2794493704841</v>
      </c>
      <c r="G70" s="15">
        <f t="shared" si="3"/>
        <v>426.8678906561741</v>
      </c>
      <c r="H70" s="15">
        <f t="shared" si="4"/>
        <v>68.298862504987852</v>
      </c>
      <c r="I70" s="15">
        <f t="shared" si="5"/>
        <v>3869.4462025316461</v>
      </c>
    </row>
    <row r="71" spans="1:9" x14ac:dyDescent="0.25">
      <c r="A71">
        <v>56</v>
      </c>
      <c r="D71" s="14">
        <f t="shared" si="0"/>
        <v>56</v>
      </c>
      <c r="E71" s="15">
        <f t="shared" si="1"/>
        <v>14624.193599826969</v>
      </c>
      <c r="F71" s="15">
        <f t="shared" si="2"/>
        <v>3452.1713285039659</v>
      </c>
      <c r="G71" s="15">
        <f t="shared" si="3"/>
        <v>359.7197189893796</v>
      </c>
      <c r="H71" s="15">
        <f t="shared" si="4"/>
        <v>57.55515503830074</v>
      </c>
      <c r="I71" s="15">
        <f t="shared" si="5"/>
        <v>3869.4462025316461</v>
      </c>
    </row>
    <row r="72" spans="1:9" x14ac:dyDescent="0.25">
      <c r="A72">
        <v>57</v>
      </c>
      <c r="D72" s="14">
        <f t="shared" si="0"/>
        <v>57</v>
      </c>
      <c r="E72" s="15">
        <f t="shared" si="1"/>
        <v>11092.332335767112</v>
      </c>
      <c r="F72" s="15">
        <f t="shared" si="2"/>
        <v>3531.8612640598567</v>
      </c>
      <c r="G72" s="15">
        <f t="shared" si="3"/>
        <v>291.02149868257692</v>
      </c>
      <c r="H72" s="15">
        <f t="shared" si="4"/>
        <v>46.56343978921231</v>
      </c>
      <c r="I72" s="15">
        <f t="shared" si="5"/>
        <v>3869.4462025316461</v>
      </c>
    </row>
    <row r="73" spans="1:9" x14ac:dyDescent="0.25">
      <c r="A73">
        <v>58</v>
      </c>
      <c r="D73" s="14">
        <f t="shared" si="0"/>
        <v>58</v>
      </c>
      <c r="E73" s="15">
        <f t="shared" si="1"/>
        <v>7478.9415733879323</v>
      </c>
      <c r="F73" s="15">
        <f t="shared" si="2"/>
        <v>3613.3907623791797</v>
      </c>
      <c r="G73" s="15">
        <f t="shared" si="3"/>
        <v>220.73744840729876</v>
      </c>
      <c r="H73" s="15">
        <f t="shared" si="4"/>
        <v>35.317991745167802</v>
      </c>
      <c r="I73" s="15">
        <f t="shared" si="5"/>
        <v>3869.4462025316461</v>
      </c>
    </row>
    <row r="74" spans="1:9" x14ac:dyDescent="0.25">
      <c r="A74">
        <v>59</v>
      </c>
      <c r="D74" s="14">
        <f t="shared" si="0"/>
        <v>59</v>
      </c>
      <c r="E74" s="15">
        <f t="shared" si="1"/>
        <v>3782.1392854524483</v>
      </c>
      <c r="F74" s="15">
        <f t="shared" si="2"/>
        <v>3696.8022879354839</v>
      </c>
      <c r="G74" s="15">
        <f t="shared" si="3"/>
        <v>148.83096085876068</v>
      </c>
      <c r="H74" s="15">
        <f t="shared" si="4"/>
        <v>23.81295373740171</v>
      </c>
      <c r="I74" s="15">
        <f t="shared" si="5"/>
        <v>3869.4462025316461</v>
      </c>
    </row>
    <row r="75" spans="1:9" x14ac:dyDescent="0.25">
      <c r="A75">
        <v>60</v>
      </c>
      <c r="D75" s="14">
        <f t="shared" si="0"/>
        <v>60</v>
      </c>
      <c r="E75" s="15">
        <f t="shared" si="1"/>
        <v>6.6393113229423761E-11</v>
      </c>
      <c r="F75" s="15">
        <f t="shared" si="2"/>
        <v>3782.139285452382</v>
      </c>
      <c r="G75" s="15">
        <f t="shared" si="3"/>
        <v>75.264583689020995</v>
      </c>
      <c r="H75" s="15">
        <f t="shared" si="4"/>
        <v>12.042333390243359</v>
      </c>
      <c r="I75" s="15">
        <f t="shared" si="5"/>
        <v>3869.4462025316461</v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1">
    <dataValidation type="list" allowBlank="1" showInputMessage="1" showErrorMessage="1" sqref="E5" xr:uid="{00000000-0002-0000-0000-000000000000}">
      <formula1>"PENSIONADO"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CONSUBANCO</vt:lpstr>
      <vt:lpstr>CONSUBANCO!Área_de_impresión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2025-05-07T21:53:53Z</cp:lastPrinted>
  <dcterms:created xsi:type="dcterms:W3CDTF">2022-04-20T18:00:31Z</dcterms:created>
  <dcterms:modified xsi:type="dcterms:W3CDTF">2026-03-06T18:52:42Z</dcterms:modified>
</cp:coreProperties>
</file>