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76D242D0-C59E-4044-8680-8A0D3F9E4C6E}" xr6:coauthVersionLast="47" xr6:coauthVersionMax="47" xr10:uidLastSave="{00000000-0000-0000-0000-000000000000}"/>
  <bookViews>
    <workbookView xWindow="-120" yWindow="-120" windowWidth="20760" windowHeight="11040" xr2:uid="{00000000-000D-0000-FFFF-FFFF00000000}"/>
  </bookViews>
  <sheets>
    <sheet name="RETENCION TASA 2.14%" sheetId="18" r:id="rId1"/>
  </sheets>
  <definedNames>
    <definedName name="_xlnm.Print_Area" localSheetId="0">'RETENCION TASA 2.14%'!$B$1:$K$76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E8" i="18"/>
  <c r="I55" i="18" s="1"/>
  <c r="I69" i="18" l="1"/>
  <c r="I32" i="18"/>
  <c r="I52" i="18"/>
  <c r="I37" i="18"/>
  <c r="I35" i="18"/>
  <c r="H16" i="18"/>
  <c r="I20" i="18"/>
  <c r="I57" i="18"/>
  <c r="I25" i="18"/>
  <c r="I27" i="18"/>
  <c r="I31" i="18"/>
  <c r="I71" i="18"/>
  <c r="I36" i="18"/>
  <c r="I63" i="18"/>
  <c r="I19" i="18"/>
  <c r="I65" i="18"/>
  <c r="I33" i="18"/>
  <c r="I75" i="18"/>
  <c r="I60" i="18"/>
  <c r="E9" i="18"/>
  <c r="I26" i="18"/>
  <c r="I18" i="18"/>
  <c r="I30" i="18"/>
  <c r="I74" i="18"/>
  <c r="I70" i="18"/>
  <c r="I66" i="18"/>
  <c r="I62" i="18"/>
  <c r="I58" i="18"/>
  <c r="I54" i="18"/>
  <c r="I50" i="18"/>
  <c r="I46" i="18"/>
  <c r="I42" i="18"/>
  <c r="I38" i="18"/>
  <c r="I34" i="18"/>
  <c r="I22" i="18"/>
  <c r="I28" i="18"/>
  <c r="I21" i="18"/>
  <c r="I67" i="18"/>
  <c r="I72" i="18"/>
  <c r="I47" i="18"/>
  <c r="I45" i="18"/>
  <c r="I24" i="18"/>
  <c r="I16" i="18"/>
  <c r="I53" i="18"/>
  <c r="I73" i="18"/>
  <c r="I41" i="18"/>
  <c r="I59" i="18"/>
  <c r="I64" i="18"/>
  <c r="I68" i="18"/>
  <c r="I39" i="18"/>
  <c r="I61" i="18"/>
  <c r="I29" i="18"/>
  <c r="I51" i="18"/>
  <c r="I56" i="18"/>
  <c r="I40" i="18"/>
  <c r="I23" i="18"/>
  <c r="I49" i="18"/>
  <c r="I17" i="18"/>
  <c r="I43" i="18"/>
  <c r="I44" i="18"/>
  <c r="I48" i="18"/>
  <c r="I13" i="18" l="1"/>
  <c r="F16" i="18"/>
  <c r="E16" i="18" l="1"/>
  <c r="G17" i="18" l="1"/>
  <c r="H17" i="18" l="1"/>
  <c r="F17" i="18" s="1"/>
  <c r="E17" i="18" l="1"/>
  <c r="G18" i="18" l="1"/>
  <c r="H18" i="18" l="1"/>
  <c r="F18" i="18" s="1"/>
  <c r="E18" i="18" l="1"/>
  <c r="G19" i="18" l="1"/>
  <c r="H19" i="18" l="1"/>
  <c r="F19" i="18" s="1"/>
  <c r="E19" i="18" s="1"/>
  <c r="G20" i="18" l="1"/>
  <c r="H20" i="18" l="1"/>
  <c r="F20" i="18" s="1"/>
  <c r="E20" i="18" s="1"/>
  <c r="G21" i="18" l="1"/>
  <c r="H21" i="18" l="1"/>
  <c r="F21" i="18" s="1"/>
  <c r="E21" i="18" s="1"/>
  <c r="G22" i="18" l="1"/>
  <c r="H22" i="18" l="1"/>
  <c r="F22" i="18" s="1"/>
  <c r="E22" i="18" s="1"/>
  <c r="G23" i="18" l="1"/>
  <c r="H23" i="18" l="1"/>
  <c r="F23" i="18" s="1"/>
  <c r="E23" i="18" s="1"/>
  <c r="G24" i="18" l="1"/>
  <c r="H24" i="18" l="1"/>
  <c r="F24" i="18" s="1"/>
  <c r="E24" i="18" s="1"/>
  <c r="G25" i="18" l="1"/>
  <c r="H25" i="18" l="1"/>
  <c r="F25" i="18" s="1"/>
  <c r="E25" i="18" s="1"/>
  <c r="G26" i="18" l="1"/>
  <c r="H26" i="18" l="1"/>
  <c r="F26" i="18" s="1"/>
  <c r="E26" i="18" s="1"/>
  <c r="G27" i="18" l="1"/>
  <c r="H27" i="18" l="1"/>
  <c r="F27" i="18" s="1"/>
  <c r="E27" i="18" s="1"/>
  <c r="G28" i="18" l="1"/>
  <c r="H28" i="18" l="1"/>
  <c r="F28" i="18" s="1"/>
  <c r="E28" i="18" s="1"/>
  <c r="G29" i="18" l="1"/>
  <c r="H29" i="18" l="1"/>
  <c r="F29" i="18" s="1"/>
  <c r="E29" i="18" s="1"/>
  <c r="G30" i="18" l="1"/>
  <c r="H30" i="18" l="1"/>
  <c r="F30" i="18" s="1"/>
  <c r="E30" i="18" s="1"/>
  <c r="G31" i="18" l="1"/>
  <c r="H31" i="18" l="1"/>
  <c r="F31" i="18" s="1"/>
  <c r="E31" i="18" s="1"/>
  <c r="G32" i="18" l="1"/>
  <c r="H32" i="18" l="1"/>
  <c r="F32" i="18" s="1"/>
  <c r="E32" i="18" s="1"/>
  <c r="G33" i="18" l="1"/>
  <c r="H33" i="18" l="1"/>
  <c r="F33" i="18" s="1"/>
  <c r="E33" i="18" s="1"/>
  <c r="G34" i="18" l="1"/>
  <c r="H34" i="18" l="1"/>
  <c r="F34" i="18" s="1"/>
  <c r="E34" i="18" s="1"/>
  <c r="G35" i="18" l="1"/>
  <c r="H35" i="18" l="1"/>
  <c r="F35" i="18" s="1"/>
  <c r="E35" i="18" s="1"/>
  <c r="G36" i="18" l="1"/>
  <c r="H36" i="18" l="1"/>
  <c r="F36" i="18" s="1"/>
  <c r="E36" i="18" s="1"/>
  <c r="G37" i="18" l="1"/>
  <c r="H37" i="18" l="1"/>
  <c r="F37" i="18" s="1"/>
  <c r="E37" i="18" s="1"/>
  <c r="G38" i="18" l="1"/>
  <c r="H38" i="18" l="1"/>
  <c r="F38" i="18" s="1"/>
  <c r="E38" i="18" s="1"/>
  <c r="G39" i="18" l="1"/>
  <c r="H39" i="18" l="1"/>
  <c r="F39" i="18" s="1"/>
  <c r="E39" i="18" s="1"/>
  <c r="G40" i="18" l="1"/>
  <c r="H40" i="18" l="1"/>
  <c r="F40" i="18" s="1"/>
  <c r="E40" i="18" s="1"/>
  <c r="G41" i="18" l="1"/>
  <c r="H41" i="18" l="1"/>
  <c r="F41" i="18" s="1"/>
  <c r="E41" i="18" s="1"/>
  <c r="G42" i="18" l="1"/>
  <c r="H42" i="18" l="1"/>
  <c r="F42" i="18" s="1"/>
  <c r="E42" i="18" s="1"/>
  <c r="G43" i="18" l="1"/>
  <c r="H43" i="18" l="1"/>
  <c r="F43" i="18" s="1"/>
  <c r="E43" i="18" s="1"/>
  <c r="G44" i="18" l="1"/>
  <c r="H44" i="18" l="1"/>
  <c r="F44" i="18" s="1"/>
  <c r="E44" i="18" s="1"/>
  <c r="G45" i="18" l="1"/>
  <c r="H45" i="18" l="1"/>
  <c r="F45" i="18" s="1"/>
  <c r="E45" i="18" s="1"/>
  <c r="G46" i="18" l="1"/>
  <c r="H46" i="18" l="1"/>
  <c r="F46" i="18" s="1"/>
  <c r="E46" i="18" s="1"/>
  <c r="G47" i="18" l="1"/>
  <c r="H47" i="18" l="1"/>
  <c r="F47" i="18" s="1"/>
  <c r="E47" i="18" s="1"/>
  <c r="G48" i="18" l="1"/>
  <c r="H48" i="18" l="1"/>
  <c r="F48" i="18" s="1"/>
  <c r="E48" i="18" s="1"/>
  <c r="G49" i="18" l="1"/>
  <c r="H49" i="18" l="1"/>
  <c r="F49" i="18" s="1"/>
  <c r="E49" i="18" s="1"/>
  <c r="G50" i="18" l="1"/>
  <c r="H50" i="18" l="1"/>
  <c r="F50" i="18" s="1"/>
  <c r="E50" i="18" s="1"/>
  <c r="G51" i="18" l="1"/>
  <c r="H51" i="18" l="1"/>
  <c r="F51" i="18" s="1"/>
  <c r="E51" i="18" s="1"/>
  <c r="G52" i="18" l="1"/>
  <c r="H52" i="18" l="1"/>
  <c r="F52" i="18" s="1"/>
  <c r="E52" i="18" s="1"/>
  <c r="G53" i="18" l="1"/>
  <c r="H53" i="18" l="1"/>
  <c r="F53" i="18" s="1"/>
  <c r="E53" i="18" s="1"/>
  <c r="G54" i="18" l="1"/>
  <c r="H54" i="18" l="1"/>
  <c r="F54" i="18" s="1"/>
  <c r="E54" i="18" s="1"/>
  <c r="G55" i="18" l="1"/>
  <c r="H55" i="18" l="1"/>
  <c r="F55" i="18" s="1"/>
  <c r="E55" i="18" s="1"/>
  <c r="G56" i="18" l="1"/>
  <c r="H56" i="18" l="1"/>
  <c r="F56" i="18" s="1"/>
  <c r="E56" i="18" s="1"/>
  <c r="G57" i="18" l="1"/>
  <c r="H57" i="18" l="1"/>
  <c r="F57" i="18" s="1"/>
  <c r="E57" i="18" s="1"/>
  <c r="G58" i="18" l="1"/>
  <c r="H58" i="18" l="1"/>
  <c r="F58" i="18" s="1"/>
  <c r="E58" i="18" s="1"/>
  <c r="G59" i="18" l="1"/>
  <c r="H59" i="18" l="1"/>
  <c r="F59" i="18" s="1"/>
  <c r="E59" i="18" s="1"/>
  <c r="G60" i="18" l="1"/>
  <c r="H60" i="18" l="1"/>
  <c r="F60" i="18"/>
  <c r="E60" i="18" s="1"/>
  <c r="G61" i="18" l="1"/>
  <c r="H61" i="18" l="1"/>
  <c r="F61" i="18" s="1"/>
  <c r="E61" i="18" s="1"/>
  <c r="G62" i="18" l="1"/>
  <c r="H62" i="18" l="1"/>
  <c r="F62" i="18" s="1"/>
  <c r="E62" i="18" s="1"/>
  <c r="G63" i="18" l="1"/>
  <c r="H63" i="18" l="1"/>
  <c r="F63" i="18" s="1"/>
  <c r="E63" i="18" s="1"/>
  <c r="G64" i="18" l="1"/>
  <c r="H64" i="18" l="1"/>
  <c r="F64" i="18" s="1"/>
  <c r="E64" i="18" s="1"/>
  <c r="G65" i="18" l="1"/>
  <c r="H65" i="18" l="1"/>
  <c r="F65" i="18" s="1"/>
  <c r="E65" i="18" s="1"/>
  <c r="G66" i="18" l="1"/>
  <c r="H66" i="18" l="1"/>
  <c r="F66" i="18" s="1"/>
  <c r="E66" i="18" s="1"/>
  <c r="G67" i="18" l="1"/>
  <c r="H67" i="18" l="1"/>
  <c r="F67" i="18" s="1"/>
  <c r="E67" i="18" s="1"/>
  <c r="G68" i="18" l="1"/>
  <c r="H68" i="18" l="1"/>
  <c r="F68" i="18" s="1"/>
  <c r="E68" i="18" s="1"/>
  <c r="G69" i="18" l="1"/>
  <c r="H69" i="18" l="1"/>
  <c r="F69" i="18" s="1"/>
  <c r="E69" i="18" s="1"/>
  <c r="G70" i="18" l="1"/>
  <c r="H70" i="18" l="1"/>
  <c r="F70" i="18" s="1"/>
  <c r="E70" i="18" s="1"/>
  <c r="G71" i="18" l="1"/>
  <c r="H71" i="18" l="1"/>
  <c r="F71" i="18" s="1"/>
  <c r="E71" i="18" s="1"/>
  <c r="G72" i="18" l="1"/>
  <c r="H72" i="18" l="1"/>
  <c r="F72" i="18"/>
  <c r="E72" i="18" s="1"/>
  <c r="G73" i="18" l="1"/>
  <c r="H73" i="18" l="1"/>
  <c r="F73" i="18" s="1"/>
  <c r="E73" i="18" s="1"/>
  <c r="G74" i="18" l="1"/>
  <c r="H74" i="18" l="1"/>
  <c r="F74" i="18" s="1"/>
  <c r="E74" i="18" s="1"/>
  <c r="G75" i="18" l="1"/>
  <c r="H75" i="18" l="1"/>
  <c r="H13" i="18" s="1"/>
  <c r="F75" i="18"/>
  <c r="G13" i="18"/>
  <c r="F13" i="18" l="1"/>
  <c r="J9" i="18" s="1"/>
  <c r="E7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<sst xmlns="http://schemas.openxmlformats.org/spreadsheetml/2006/main" count="26" uniqueCount="25">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</sst>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23">
        <v>60</v>
      </c>
      <c r="XFD2" s="22">
        <v>2.4824000699685451E-2</v>
      </c>
    </row>
    <row r="3" spans="1:14 16383:16384" x14ac:dyDescent="0.25">
      <c r="XFC3" s="23"/>
      <c r="XFD3" s="22"/>
    </row>
    <row r="4" spans="1:14 16383:16384" x14ac:dyDescent="0.25">
      <c r="C4" s="25" t="s">
        <v>9</v>
      </c>
      <c r="D4" s="25"/>
      <c r="E4" s="5"/>
      <c r="F4" s="1"/>
      <c r="G4" s="1"/>
      <c r="H4" s="10"/>
      <c r="I4" s="10"/>
      <c r="J4" s="1"/>
      <c r="XFC4" s="23"/>
      <c r="XFD4" s="22"/>
    </row>
    <row r="5" spans="1:14 16383:16384" x14ac:dyDescent="0.25">
      <c r="C5" s="25" t="s">
        <v>10</v>
      </c>
      <c r="D5" s="25"/>
      <c r="E5" s="24" t="s">
        <v>24</v>
      </c>
      <c r="F5" s="1"/>
      <c r="G5" s="1"/>
      <c r="H5" s="1"/>
      <c r="I5" s="1"/>
      <c r="J5" s="1"/>
      <c r="XFC5" s="23"/>
      <c r="XFD5" s="22"/>
    </row>
    <row r="6" spans="1:14 16383:16384" x14ac:dyDescent="0.25">
      <c r="C6" s="25" t="s">
        <v>19</v>
      </c>
      <c r="D6" s="25"/>
      <c r="E6" s="21">
        <v>215000</v>
      </c>
      <c r="F6" s="1"/>
      <c r="G6" s="1"/>
      <c r="H6" s="26" t="s">
        <v>18</v>
      </c>
      <c r="I6" s="26"/>
      <c r="J6" s="9">
        <f>J7/1.16</f>
        <v>2.1400000603177115E-2</v>
      </c>
      <c r="XFC6" s="23"/>
      <c r="XFD6" s="22"/>
    </row>
    <row r="7" spans="1:14 16383:16384" x14ac:dyDescent="0.25">
      <c r="C7" s="25" t="s">
        <v>11</v>
      </c>
      <c r="D7" s="25"/>
      <c r="E7" s="2">
        <v>60</v>
      </c>
      <c r="F7" s="1" t="s">
        <v>8</v>
      </c>
      <c r="G7" s="1"/>
      <c r="H7" s="26" t="s">
        <v>17</v>
      </c>
      <c r="I7" s="26"/>
      <c r="J7" s="9">
        <f>VLOOKUP(E7,$XFC$1:$XFD$7,2,0)</f>
        <v>2.4824000699685451E-2</v>
      </c>
      <c r="XFC7" s="23"/>
      <c r="XFD7" s="22"/>
    </row>
    <row r="8" spans="1:14 16383:16384" x14ac:dyDescent="0.25">
      <c r="C8" s="25" t="s">
        <v>12</v>
      </c>
      <c r="D8" s="25"/>
      <c r="E8" s="3">
        <f>-PMT(J7,E7,E6,0,0)</f>
        <v>6928.1148500000172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415686.89100000105</v>
      </c>
      <c r="F9" s="1"/>
      <c r="G9" s="1"/>
      <c r="H9" s="28" t="s">
        <v>20</v>
      </c>
      <c r="I9" s="28"/>
      <c r="J9" s="11">
        <f>+((G13+H13)/F13)/E7</f>
        <v>1.5557123333333412E-2</v>
      </c>
      <c r="K9" s="16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8"/>
      <c r="I10" s="28"/>
      <c r="J10" s="1"/>
    </row>
    <row r="11" spans="1:14 16383:16384" x14ac:dyDescent="0.25">
      <c r="H11" s="19" t="s">
        <v>16</v>
      </c>
    </row>
    <row r="12" spans="1:14 16383:16384" s="18" customFormat="1" x14ac:dyDescent="0.25">
      <c r="H12" s="20" t="s">
        <v>16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215000.00000000003</v>
      </c>
      <c r="G13" s="6">
        <f>SUM(G15:G175)</f>
        <v>173005.94051724227</v>
      </c>
      <c r="H13" s="6">
        <f>SUM(H15:H175)</f>
        <v>27680.950482758752</v>
      </c>
      <c r="I13" s="6">
        <f>SUM(I15:I175)</f>
        <v>415686.89100000082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215000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213409.04530043236</v>
      </c>
      <c r="F16" s="15">
        <f>IF(D16&lt;=$E$7,IF(D16=0,0,I16-SUM(G16:H16)),"")</f>
        <v>1590.9546995676446</v>
      </c>
      <c r="G16" s="15">
        <f>IF(D16&lt;=$E$7,IFERROR(E15*$J$6,""),"")</f>
        <v>4601.0001296830796</v>
      </c>
      <c r="H16" s="15">
        <f>IFERROR(G16*16%,"")</f>
        <v>736.16002074929281</v>
      </c>
      <c r="I16" s="15">
        <f>IF(D16&lt;=$E$7,$E$8,"")</f>
        <v>6928.1148500000172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211778.59674028947</v>
      </c>
      <c r="F17" s="15">
        <f t="shared" ref="F17:F75" si="2">IF(D17&lt;=$E$7,IF(D17=0,0,I17-SUM(G17:H17)),"")</f>
        <v>1630.4485601428796</v>
      </c>
      <c r="G17" s="15">
        <f t="shared" ref="G17:G75" si="3">IF(D17&lt;=$E$7,IFERROR(E16*$J$6,""),"")</f>
        <v>4566.9536981527044</v>
      </c>
      <c r="H17" s="15">
        <f t="shared" ref="H17:H75" si="4">IFERROR(G17*16%,"")</f>
        <v>730.71259170443273</v>
      </c>
      <c r="I17" s="15">
        <f t="shared" ref="I17:I75" si="5">IF(D17&lt;=$E$7,$E$8,"")</f>
        <v>6928.1148500000172</v>
      </c>
    </row>
    <row r="18" spans="1:9" x14ac:dyDescent="0.25">
      <c r="A18">
        <v>3</v>
      </c>
      <c r="D18" s="14">
        <f t="shared" si="0"/>
        <v>3</v>
      </c>
      <c r="E18" s="15">
        <f t="shared" si="1"/>
        <v>210107.67392394881</v>
      </c>
      <c r="F18" s="15">
        <f t="shared" si="2"/>
        <v>1670.9228163406679</v>
      </c>
      <c r="G18" s="15">
        <f t="shared" si="3"/>
        <v>4532.0620979821979</v>
      </c>
      <c r="H18" s="15">
        <f t="shared" si="4"/>
        <v>725.12993567715171</v>
      </c>
      <c r="I18" s="15">
        <f t="shared" si="5"/>
        <v>6928.1148500000172</v>
      </c>
    </row>
    <row r="19" spans="1:9" x14ac:dyDescent="0.25">
      <c r="A19">
        <v>4</v>
      </c>
      <c r="D19" s="14">
        <f t="shared" si="0"/>
        <v>4</v>
      </c>
      <c r="E19" s="15">
        <f t="shared" si="1"/>
        <v>208395.27211844618</v>
      </c>
      <c r="F19" s="15">
        <f t="shared" si="2"/>
        <v>1712.401805502629</v>
      </c>
      <c r="G19" s="15">
        <f t="shared" si="3"/>
        <v>4496.3043487046452</v>
      </c>
      <c r="H19" s="15">
        <f t="shared" si="4"/>
        <v>719.40869579274329</v>
      </c>
      <c r="I19" s="15">
        <f t="shared" si="5"/>
        <v>6928.1148500000172</v>
      </c>
    </row>
    <row r="20" spans="1:9" x14ac:dyDescent="0.25">
      <c r="A20">
        <v>5</v>
      </c>
      <c r="D20" s="14">
        <f t="shared" si="0"/>
        <v>5</v>
      </c>
      <c r="E20" s="15">
        <f t="shared" si="1"/>
        <v>206640.36164932561</v>
      </c>
      <c r="F20" s="15">
        <f t="shared" si="2"/>
        <v>1754.9104691205685</v>
      </c>
      <c r="G20" s="15">
        <f t="shared" si="3"/>
        <v>4459.6589490340075</v>
      </c>
      <c r="H20" s="15">
        <f t="shared" si="4"/>
        <v>713.54543184544116</v>
      </c>
      <c r="I20" s="15">
        <f t="shared" si="5"/>
        <v>6928.1148500000172</v>
      </c>
    </row>
    <row r="21" spans="1:9" x14ac:dyDescent="0.25">
      <c r="A21">
        <v>6</v>
      </c>
      <c r="D21" s="14">
        <f t="shared" si="0"/>
        <v>6</v>
      </c>
      <c r="E21" s="15">
        <f t="shared" si="1"/>
        <v>204841.88728149171</v>
      </c>
      <c r="F21" s="15">
        <f t="shared" si="2"/>
        <v>1798.4743678339037</v>
      </c>
      <c r="G21" s="15">
        <f t="shared" si="3"/>
        <v>4422.1038639363051</v>
      </c>
      <c r="H21" s="15">
        <f t="shared" si="4"/>
        <v>707.53661822980882</v>
      </c>
      <c r="I21" s="15">
        <f t="shared" si="5"/>
        <v>6928.1148500000172</v>
      </c>
    </row>
    <row r="22" spans="1:9" x14ac:dyDescent="0.25">
      <c r="A22">
        <v>7</v>
      </c>
      <c r="D22" s="14">
        <f t="shared" si="0"/>
        <v>7</v>
      </c>
      <c r="E22" s="15">
        <f t="shared" si="1"/>
        <v>202998.76758469234</v>
      </c>
      <c r="F22" s="15">
        <f t="shared" si="2"/>
        <v>1843.1196967993774</v>
      </c>
      <c r="G22" s="15">
        <f t="shared" si="3"/>
        <v>4383.6165113798615</v>
      </c>
      <c r="H22" s="15">
        <f t="shared" si="4"/>
        <v>701.37864182077783</v>
      </c>
      <c r="I22" s="15">
        <f t="shared" si="5"/>
        <v>6928.1148500000172</v>
      </c>
    </row>
    <row r="23" spans="1:9" x14ac:dyDescent="0.25">
      <c r="A23">
        <v>8</v>
      </c>
      <c r="D23" s="14">
        <f t="shared" si="0"/>
        <v>8</v>
      </c>
      <c r="E23" s="15">
        <f t="shared" si="1"/>
        <v>201109.89428325</v>
      </c>
      <c r="F23" s="15">
        <f t="shared" si="2"/>
        <v>1888.8733014423296</v>
      </c>
      <c r="G23" s="15">
        <f t="shared" si="3"/>
        <v>4344.173748756627</v>
      </c>
      <c r="H23" s="15">
        <f t="shared" si="4"/>
        <v>695.06779980106035</v>
      </c>
      <c r="I23" s="15">
        <f t="shared" si="5"/>
        <v>6928.1148500000172</v>
      </c>
    </row>
    <row r="24" spans="1:9" x14ac:dyDescent="0.25">
      <c r="A24">
        <v>9</v>
      </c>
      <c r="D24" s="14">
        <f t="shared" si="0"/>
        <v>9</v>
      </c>
      <c r="E24" s="15">
        <f t="shared" si="1"/>
        <v>199174.13158965105</v>
      </c>
      <c r="F24" s="15">
        <f t="shared" si="2"/>
        <v>1935.762693598951</v>
      </c>
      <c r="G24" s="15">
        <f t="shared" si="3"/>
        <v>4303.751858966436</v>
      </c>
      <c r="H24" s="15">
        <f t="shared" si="4"/>
        <v>688.60029743462974</v>
      </c>
      <c r="I24" s="15">
        <f t="shared" si="5"/>
        <v>6928.1148500000172</v>
      </c>
    </row>
    <row r="25" spans="1:9" x14ac:dyDescent="0.25">
      <c r="A25">
        <v>10</v>
      </c>
      <c r="D25" s="14">
        <f t="shared" si="0"/>
        <v>10</v>
      </c>
      <c r="E25" s="15">
        <f t="shared" si="1"/>
        <v>197190.31552159178</v>
      </c>
      <c r="F25" s="15">
        <f t="shared" si="2"/>
        <v>1983.8160680592773</v>
      </c>
      <c r="G25" s="15">
        <f t="shared" si="3"/>
        <v>4262.3265361558106</v>
      </c>
      <c r="H25" s="15">
        <f t="shared" si="4"/>
        <v>681.97224578492967</v>
      </c>
      <c r="I25" s="15">
        <f t="shared" si="5"/>
        <v>6928.1148500000172</v>
      </c>
    </row>
    <row r="26" spans="1:9" x14ac:dyDescent="0.25">
      <c r="A26">
        <v>11</v>
      </c>
      <c r="D26" s="14">
        <f t="shared" si="0"/>
        <v>11</v>
      </c>
      <c r="E26" s="15">
        <f t="shared" si="1"/>
        <v>195157.25320207095</v>
      </c>
      <c r="F26" s="15">
        <f t="shared" si="2"/>
        <v>2033.0623195208273</v>
      </c>
      <c r="G26" s="15">
        <f t="shared" si="3"/>
        <v>4219.8728711027497</v>
      </c>
      <c r="H26" s="15">
        <f t="shared" si="4"/>
        <v>675.17965937643999</v>
      </c>
      <c r="I26" s="15">
        <f t="shared" si="5"/>
        <v>6928.1148500000172</v>
      </c>
    </row>
    <row r="27" spans="1:9" x14ac:dyDescent="0.25">
      <c r="A27">
        <v>12</v>
      </c>
      <c r="D27" s="14">
        <f t="shared" si="0"/>
        <v>12</v>
      </c>
      <c r="E27" s="15">
        <f t="shared" si="1"/>
        <v>193073.72214210784</v>
      </c>
      <c r="F27" s="15">
        <f t="shared" si="2"/>
        <v>2083.5310599631166</v>
      </c>
      <c r="G27" s="15">
        <f t="shared" si="3"/>
        <v>4176.3653362387076</v>
      </c>
      <c r="H27" s="15">
        <f t="shared" si="4"/>
        <v>668.2184537981932</v>
      </c>
      <c r="I27" s="15">
        <f t="shared" si="5"/>
        <v>6928.1148500000172</v>
      </c>
    </row>
    <row r="28" spans="1:9" x14ac:dyDescent="0.25">
      <c r="A28">
        <v>13</v>
      </c>
      <c r="D28" s="14">
        <f t="shared" si="0"/>
        <v>13</v>
      </c>
      <c r="E28" s="15">
        <f t="shared" si="1"/>
        <v>190938.46950565439</v>
      </c>
      <c r="F28" s="15">
        <f t="shared" si="2"/>
        <v>2135.2526364534569</v>
      </c>
      <c r="G28" s="15">
        <f t="shared" si="3"/>
        <v>4131.7777702987587</v>
      </c>
      <c r="H28" s="15">
        <f t="shared" si="4"/>
        <v>661.08444324780146</v>
      </c>
      <c r="I28" s="15">
        <f t="shared" si="5"/>
        <v>6928.1148500000172</v>
      </c>
    </row>
    <row r="29" spans="1:9" x14ac:dyDescent="0.25">
      <c r="A29">
        <v>14</v>
      </c>
      <c r="D29" s="14">
        <f t="shared" si="0"/>
        <v>14</v>
      </c>
      <c r="E29" s="15">
        <f t="shared" si="1"/>
        <v>188750.21135625959</v>
      </c>
      <c r="F29" s="15">
        <f t="shared" si="2"/>
        <v>2188.2581493947828</v>
      </c>
      <c r="G29" s="15">
        <f t="shared" si="3"/>
        <v>4086.0833625907189</v>
      </c>
      <c r="H29" s="15">
        <f t="shared" si="4"/>
        <v>653.77333801451505</v>
      </c>
      <c r="I29" s="15">
        <f t="shared" si="5"/>
        <v>6928.1148500000172</v>
      </c>
    </row>
    <row r="30" spans="1:9" x14ac:dyDescent="0.25">
      <c r="A30">
        <v>15</v>
      </c>
      <c r="D30" s="14">
        <f t="shared" si="0"/>
        <v>15</v>
      </c>
      <c r="E30" s="15">
        <f t="shared" si="1"/>
        <v>186507.63188503313</v>
      </c>
      <c r="F30" s="15">
        <f t="shared" si="2"/>
        <v>2242.5794712264524</v>
      </c>
      <c r="G30" s="15">
        <f t="shared" si="3"/>
        <v>4039.254636873763</v>
      </c>
      <c r="H30" s="15">
        <f t="shared" si="4"/>
        <v>646.28074189980214</v>
      </c>
      <c r="I30" s="15">
        <f t="shared" si="5"/>
        <v>6928.1148500000172</v>
      </c>
    </row>
    <row r="31" spans="1:9" x14ac:dyDescent="0.25">
      <c r="A31">
        <v>16</v>
      </c>
      <c r="D31" s="14">
        <f t="shared" si="0"/>
        <v>16</v>
      </c>
      <c r="E31" s="15">
        <f t="shared" si="1"/>
        <v>184209.38261944384</v>
      </c>
      <c r="F31" s="15">
        <f t="shared" si="2"/>
        <v>2298.2492655892775</v>
      </c>
      <c r="G31" s="15">
        <f t="shared" si="3"/>
        <v>3991.2634348368442</v>
      </c>
      <c r="H31" s="15">
        <f t="shared" si="4"/>
        <v>638.60214957389508</v>
      </c>
      <c r="I31" s="15">
        <f t="shared" si="5"/>
        <v>6928.1148500000172</v>
      </c>
    </row>
    <row r="32" spans="1:9" x14ac:dyDescent="0.25">
      <c r="A32">
        <v>17</v>
      </c>
      <c r="D32" s="14">
        <f t="shared" si="0"/>
        <v>17</v>
      </c>
      <c r="E32" s="15">
        <f t="shared" si="1"/>
        <v>181854.08161247752</v>
      </c>
      <c r="F32" s="15">
        <f t="shared" si="2"/>
        <v>2355.3010069663178</v>
      </c>
      <c r="G32" s="15">
        <f t="shared" si="3"/>
        <v>3942.0808991669824</v>
      </c>
      <c r="H32" s="15">
        <f t="shared" si="4"/>
        <v>630.73294386671716</v>
      </c>
      <c r="I32" s="15">
        <f t="shared" si="5"/>
        <v>6928.1148500000172</v>
      </c>
    </row>
    <row r="33" spans="1:9" x14ac:dyDescent="0.25">
      <c r="A33">
        <v>18</v>
      </c>
      <c r="D33" s="14">
        <f t="shared" si="0"/>
        <v>18</v>
      </c>
      <c r="E33" s="15">
        <f t="shared" si="1"/>
        <v>179440.3126116663</v>
      </c>
      <c r="F33" s="15">
        <f t="shared" si="2"/>
        <v>2413.7690008112195</v>
      </c>
      <c r="G33" s="15">
        <f t="shared" si="3"/>
        <v>3891.6774561972393</v>
      </c>
      <c r="H33" s="15">
        <f t="shared" si="4"/>
        <v>622.66839299155833</v>
      </c>
      <c r="I33" s="15">
        <f t="shared" si="5"/>
        <v>6928.1148500000172</v>
      </c>
    </row>
    <row r="34" spans="1:9" x14ac:dyDescent="0.25">
      <c r="A34">
        <v>19</v>
      </c>
      <c r="D34" s="14">
        <f t="shared" si="0"/>
        <v>19</v>
      </c>
      <c r="E34" s="15">
        <f t="shared" si="1"/>
        <v>176966.62420749007</v>
      </c>
      <c r="F34" s="15">
        <f t="shared" si="2"/>
        <v>2473.688404176236</v>
      </c>
      <c r="G34" s="15">
        <f t="shared" si="3"/>
        <v>3840.0227981239491</v>
      </c>
      <c r="H34" s="15">
        <f t="shared" si="4"/>
        <v>614.40364769983182</v>
      </c>
      <c r="I34" s="15">
        <f t="shared" si="5"/>
        <v>6928.1148500000172</v>
      </c>
    </row>
    <row r="35" spans="1:9" x14ac:dyDescent="0.25">
      <c r="A35">
        <v>20</v>
      </c>
      <c r="D35" s="14">
        <f t="shared" si="0"/>
        <v>20</v>
      </c>
      <c r="E35" s="15">
        <f t="shared" si="1"/>
        <v>174431.52896063775</v>
      </c>
      <c r="F35" s="15">
        <f t="shared" si="2"/>
        <v>2535.095246852311</v>
      </c>
      <c r="G35" s="15">
        <f t="shared" si="3"/>
        <v>3787.0858647825053</v>
      </c>
      <c r="H35" s="15">
        <f t="shared" si="4"/>
        <v>605.93373836520084</v>
      </c>
      <c r="I35" s="15">
        <f t="shared" si="5"/>
        <v>6928.1148500000172</v>
      </c>
    </row>
    <row r="36" spans="1:9" x14ac:dyDescent="0.25">
      <c r="A36">
        <v>21</v>
      </c>
      <c r="D36" s="14">
        <f t="shared" si="0"/>
        <v>21</v>
      </c>
      <c r="E36" s="15">
        <f t="shared" si="1"/>
        <v>171833.50250760381</v>
      </c>
      <c r="F36" s="15">
        <f t="shared" si="2"/>
        <v>2598.0264530339418</v>
      </c>
      <c r="G36" s="15">
        <f t="shared" si="3"/>
        <v>3732.8348249707542</v>
      </c>
      <c r="H36" s="15">
        <f t="shared" si="4"/>
        <v>597.25357199532073</v>
      </c>
      <c r="I36" s="15">
        <f t="shared" si="5"/>
        <v>6928.1148500000172</v>
      </c>
    </row>
    <row r="37" spans="1:9" x14ac:dyDescent="0.25">
      <c r="A37">
        <v>22</v>
      </c>
      <c r="D37" s="14">
        <f t="shared" si="0"/>
        <v>22</v>
      </c>
      <c r="E37" s="15">
        <f t="shared" si="1"/>
        <v>169170.98264408196</v>
      </c>
      <c r="F37" s="15">
        <f t="shared" si="2"/>
        <v>2662.5198635218585</v>
      </c>
      <c r="G37" s="15">
        <f t="shared" si="3"/>
        <v>3677.2370573087578</v>
      </c>
      <c r="H37" s="15">
        <f t="shared" si="4"/>
        <v>588.35792916940125</v>
      </c>
      <c r="I37" s="15">
        <f t="shared" si="5"/>
        <v>6928.1148500000172</v>
      </c>
    </row>
    <row r="38" spans="1:9" x14ac:dyDescent="0.25">
      <c r="A38">
        <v>23</v>
      </c>
      <c r="D38" s="14">
        <f t="shared" si="0"/>
        <v>23</v>
      </c>
      <c r="E38" s="15">
        <f t="shared" si="1"/>
        <v>166442.36838560511</v>
      </c>
      <c r="F38" s="15">
        <f t="shared" si="2"/>
        <v>2728.6142584768513</v>
      </c>
      <c r="G38" s="15">
        <f t="shared" si="3"/>
        <v>3620.259130623419</v>
      </c>
      <c r="H38" s="15">
        <f t="shared" si="4"/>
        <v>579.24146089974704</v>
      </c>
      <c r="I38" s="15">
        <f t="shared" si="5"/>
        <v>6928.1148500000172</v>
      </c>
    </row>
    <row r="39" spans="1:9" x14ac:dyDescent="0.25">
      <c r="A39">
        <v>24</v>
      </c>
      <c r="D39" s="14">
        <f t="shared" si="0"/>
        <v>24</v>
      </c>
      <c r="E39" s="15">
        <f t="shared" si="1"/>
        <v>163646.01900486666</v>
      </c>
      <c r="F39" s="15">
        <f t="shared" si="2"/>
        <v>2796.3493807384521</v>
      </c>
      <c r="G39" s="15">
        <f t="shared" si="3"/>
        <v>3561.866783846177</v>
      </c>
      <c r="H39" s="15">
        <f t="shared" si="4"/>
        <v>569.89868541538829</v>
      </c>
      <c r="I39" s="15">
        <f t="shared" si="5"/>
        <v>6928.1148500000172</v>
      </c>
    </row>
    <row r="40" spans="1:9" x14ac:dyDescent="0.25">
      <c r="A40">
        <v>25</v>
      </c>
      <c r="D40" s="14">
        <f t="shared" si="0"/>
        <v>25</v>
      </c>
      <c r="E40" s="15">
        <f t="shared" si="1"/>
        <v>160780.2530451442</v>
      </c>
      <c r="F40" s="15">
        <f t="shared" si="2"/>
        <v>2865.7659597224688</v>
      </c>
      <c r="G40" s="15">
        <f t="shared" si="3"/>
        <v>3502.0249054116798</v>
      </c>
      <c r="H40" s="15">
        <f t="shared" si="4"/>
        <v>560.32398486586874</v>
      </c>
      <c r="I40" s="15">
        <f t="shared" si="5"/>
        <v>6928.1148500000172</v>
      </c>
    </row>
    <row r="41" spans="1:9" x14ac:dyDescent="0.25">
      <c r="A41">
        <v>26</v>
      </c>
      <c r="D41" s="14">
        <f t="shared" si="0"/>
        <v>26</v>
      </c>
      <c r="E41" s="15">
        <f t="shared" si="1"/>
        <v>157843.34730923246</v>
      </c>
      <c r="F41" s="15">
        <f t="shared" si="2"/>
        <v>2936.9057359117533</v>
      </c>
      <c r="G41" s="15">
        <f t="shared" si="3"/>
        <v>3440.697512145055</v>
      </c>
      <c r="H41" s="15">
        <f t="shared" si="4"/>
        <v>550.5116019432088</v>
      </c>
      <c r="I41" s="15">
        <f t="shared" si="5"/>
        <v>6928.1148500000172</v>
      </c>
    </row>
    <row r="42" spans="1:9" x14ac:dyDescent="0.25">
      <c r="A42">
        <v>27</v>
      </c>
      <c r="D42" s="14">
        <f t="shared" si="0"/>
        <v>27</v>
      </c>
      <c r="E42" s="15">
        <f t="shared" si="1"/>
        <v>154833.53582327752</v>
      </c>
      <c r="F42" s="15">
        <f t="shared" si="2"/>
        <v>3009.8114859549369</v>
      </c>
      <c r="G42" s="15">
        <f t="shared" si="3"/>
        <v>3377.8477276250692</v>
      </c>
      <c r="H42" s="15">
        <f t="shared" si="4"/>
        <v>540.45563642001105</v>
      </c>
      <c r="I42" s="15">
        <f t="shared" si="5"/>
        <v>6928.1148500000172</v>
      </c>
    </row>
    <row r="43" spans="1:9" x14ac:dyDescent="0.25">
      <c r="A43">
        <v>28</v>
      </c>
      <c r="D43" s="14">
        <f t="shared" si="0"/>
        <v>28</v>
      </c>
      <c r="E43" s="15">
        <f t="shared" si="1"/>
        <v>151749.00877488931</v>
      </c>
      <c r="F43" s="15">
        <f t="shared" si="2"/>
        <v>3084.5270483882032</v>
      </c>
      <c r="G43" s="15">
        <f t="shared" si="3"/>
        <v>3313.4377600101843</v>
      </c>
      <c r="H43" s="15">
        <f t="shared" si="4"/>
        <v>530.15004160162948</v>
      </c>
      <c r="I43" s="15">
        <f t="shared" si="5"/>
        <v>6928.1148500000172</v>
      </c>
    </row>
    <row r="44" spans="1:9" x14ac:dyDescent="0.25">
      <c r="A44">
        <v>29</v>
      </c>
      <c r="D44" s="14">
        <f t="shared" si="0"/>
        <v>29</v>
      </c>
      <c r="E44" s="15">
        <f t="shared" si="1"/>
        <v>148587.91142489371</v>
      </c>
      <c r="F44" s="15">
        <f t="shared" si="2"/>
        <v>3161.0973499955912</v>
      </c>
      <c r="G44" s="15">
        <f t="shared" si="3"/>
        <v>3247.4288793141604</v>
      </c>
      <c r="H44" s="15">
        <f t="shared" si="4"/>
        <v>519.58862069026566</v>
      </c>
      <c r="I44" s="15">
        <f t="shared" si="5"/>
        <v>6928.1148500000172</v>
      </c>
    </row>
    <row r="45" spans="1:9" x14ac:dyDescent="0.25">
      <c r="A45">
        <v>30</v>
      </c>
      <c r="D45" s="14">
        <f t="shared" si="0"/>
        <v>30</v>
      </c>
      <c r="E45" s="15">
        <f t="shared" si="1"/>
        <v>145348.34299207004</v>
      </c>
      <c r="F45" s="15">
        <f t="shared" si="2"/>
        <v>3239.5684328236557</v>
      </c>
      <c r="G45" s="15">
        <f t="shared" si="3"/>
        <v>3179.7813941175532</v>
      </c>
      <c r="H45" s="15">
        <f t="shared" si="4"/>
        <v>508.76502305880854</v>
      </c>
      <c r="I45" s="15">
        <f t="shared" si="5"/>
        <v>6928.1148500000172</v>
      </c>
    </row>
    <row r="46" spans="1:9" x14ac:dyDescent="0.25">
      <c r="A46">
        <v>31</v>
      </c>
      <c r="D46" s="14">
        <f t="shared" si="0"/>
        <v>31</v>
      </c>
      <c r="E46" s="15">
        <f t="shared" si="1"/>
        <v>142028.35551020328</v>
      </c>
      <c r="F46" s="15">
        <f t="shared" si="2"/>
        <v>3319.987481866749</v>
      </c>
      <c r="G46" s="15">
        <f t="shared" si="3"/>
        <v>3110.4546277010932</v>
      </c>
      <c r="H46" s="15">
        <f t="shared" si="4"/>
        <v>497.67274043217492</v>
      </c>
      <c r="I46" s="15">
        <f t="shared" si="5"/>
        <v>6928.1148500000172</v>
      </c>
    </row>
    <row r="47" spans="1:9" x14ac:dyDescent="0.25">
      <c r="A47">
        <v>32</v>
      </c>
      <c r="D47" s="14">
        <f t="shared" si="0"/>
        <v>32</v>
      </c>
      <c r="E47" s="15">
        <f t="shared" si="1"/>
        <v>138625.95265676372</v>
      </c>
      <c r="F47" s="15">
        <f t="shared" si="2"/>
        <v>3402.4028534395566</v>
      </c>
      <c r="G47" s="15">
        <f t="shared" si="3"/>
        <v>3039.4068935866039</v>
      </c>
      <c r="H47" s="15">
        <f t="shared" si="4"/>
        <v>486.30510297385666</v>
      </c>
      <c r="I47" s="15">
        <f t="shared" si="5"/>
        <v>6928.1148500000172</v>
      </c>
    </row>
    <row r="48" spans="1:9" x14ac:dyDescent="0.25">
      <c r="A48">
        <v>33</v>
      </c>
      <c r="D48" s="14">
        <f t="shared" si="0"/>
        <v>33</v>
      </c>
      <c r="E48" s="15">
        <f t="shared" si="1"/>
        <v>135139.08855250978</v>
      </c>
      <c r="F48" s="15">
        <f t="shared" si="2"/>
        <v>3486.8641042539521</v>
      </c>
      <c r="G48" s="15">
        <f t="shared" si="3"/>
        <v>2966.595470470746</v>
      </c>
      <c r="H48" s="15">
        <f t="shared" si="4"/>
        <v>474.65527527531935</v>
      </c>
      <c r="I48" s="15">
        <f t="shared" si="5"/>
        <v>6928.1148500000172</v>
      </c>
    </row>
    <row r="49" spans="1:9" x14ac:dyDescent="0.25">
      <c r="A49">
        <v>34</v>
      </c>
      <c r="D49" s="14">
        <f t="shared" si="0"/>
        <v>34</v>
      </c>
      <c r="E49" s="15">
        <f t="shared" si="1"/>
        <v>131565.66653129211</v>
      </c>
      <c r="F49" s="15">
        <f t="shared" si="2"/>
        <v>3573.4220212176597</v>
      </c>
      <c r="G49" s="15">
        <f t="shared" si="3"/>
        <v>2891.976576536515</v>
      </c>
      <c r="H49" s="15">
        <f t="shared" si="4"/>
        <v>462.71625224584244</v>
      </c>
      <c r="I49" s="15">
        <f t="shared" si="5"/>
        <v>6928.1148500000172</v>
      </c>
    </row>
    <row r="50" spans="1:9" x14ac:dyDescent="0.25">
      <c r="A50">
        <v>35</v>
      </c>
      <c r="D50" s="14">
        <f t="shared" si="0"/>
        <v>35</v>
      </c>
      <c r="E50" s="15">
        <f t="shared" si="1"/>
        <v>127903.53787931947</v>
      </c>
      <c r="F50" s="15">
        <f t="shared" si="2"/>
        <v>3662.1286519726391</v>
      </c>
      <c r="G50" s="15">
        <f t="shared" si="3"/>
        <v>2815.5053431270503</v>
      </c>
      <c r="H50" s="15">
        <f t="shared" si="4"/>
        <v>450.48085490032804</v>
      </c>
      <c r="I50" s="15">
        <f t="shared" si="5"/>
        <v>6928.1148500000172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124150.50054312793</v>
      </c>
      <c r="F51" s="15">
        <f t="shared" si="2"/>
        <v>3753.0373361915463</v>
      </c>
      <c r="G51" s="15">
        <f t="shared" si="3"/>
        <v>2737.1357877659234</v>
      </c>
      <c r="H51" s="15">
        <f t="shared" si="4"/>
        <v>437.94172604254777</v>
      </c>
      <c r="I51" s="15">
        <f t="shared" si="5"/>
        <v>6928.1148500000172</v>
      </c>
    </row>
    <row r="52" spans="1:9" x14ac:dyDescent="0.25">
      <c r="A52">
        <v>37</v>
      </c>
      <c r="D52" s="14">
        <f t="shared" si="0"/>
        <v>37</v>
      </c>
      <c r="E52" s="15">
        <f t="shared" si="1"/>
        <v>120304.29780547682</v>
      </c>
      <c r="F52" s="15">
        <f t="shared" si="2"/>
        <v>3846.2027376511105</v>
      </c>
      <c r="G52" s="15">
        <f t="shared" si="3"/>
        <v>2656.8207865076783</v>
      </c>
      <c r="H52" s="15">
        <f t="shared" si="4"/>
        <v>425.09132584122852</v>
      </c>
      <c r="I52" s="15">
        <f t="shared" si="5"/>
        <v>6928.1148500000172</v>
      </c>
    </row>
    <row r="53" spans="1:9" x14ac:dyDescent="0.25">
      <c r="A53">
        <v>38</v>
      </c>
      <c r="D53" s="14">
        <f t="shared" si="0"/>
        <v>38</v>
      </c>
      <c r="E53" s="15">
        <f t="shared" si="1"/>
        <v>116362.61692837512</v>
      </c>
      <c r="F53" s="15">
        <f t="shared" si="2"/>
        <v>3941.6808771016936</v>
      </c>
      <c r="G53" s="15">
        <f t="shared" si="3"/>
        <v>2574.5120456020031</v>
      </c>
      <c r="H53" s="15">
        <f t="shared" si="4"/>
        <v>411.92192729632052</v>
      </c>
      <c r="I53" s="15">
        <f t="shared" si="5"/>
        <v>6928.1148500000172</v>
      </c>
    </row>
    <row r="54" spans="1:9" x14ac:dyDescent="0.25">
      <c r="A54">
        <v>39</v>
      </c>
      <c r="D54" s="14">
        <f t="shared" si="0"/>
        <v>39</v>
      </c>
      <c r="E54" s="15">
        <f t="shared" si="1"/>
        <v>112323.08776242232</v>
      </c>
      <c r="F54" s="15">
        <f t="shared" si="2"/>
        <v>4039.5291659528029</v>
      </c>
      <c r="G54" s="15">
        <f t="shared" si="3"/>
        <v>2490.1600724544951</v>
      </c>
      <c r="H54" s="15">
        <f t="shared" si="4"/>
        <v>398.42561159271924</v>
      </c>
      <c r="I54" s="15">
        <f t="shared" si="5"/>
        <v>6928.1148500000172</v>
      </c>
    </row>
    <row r="55" spans="1:9" x14ac:dyDescent="0.25">
      <c r="A55">
        <v>40</v>
      </c>
      <c r="D55" s="14">
        <f t="shared" si="0"/>
        <v>40</v>
      </c>
      <c r="E55" s="15">
        <f t="shared" si="1"/>
        <v>108183.28132162751</v>
      </c>
      <c r="F55" s="15">
        <f t="shared" si="2"/>
        <v>4139.806440794815</v>
      </c>
      <c r="G55" s="15">
        <f t="shared" si="3"/>
        <v>2403.7141458665537</v>
      </c>
      <c r="H55" s="15">
        <f t="shared" si="4"/>
        <v>384.5942633386486</v>
      </c>
      <c r="I55" s="15">
        <f t="shared" si="5"/>
        <v>6928.1148500000172</v>
      </c>
    </row>
    <row r="56" spans="1:9" x14ac:dyDescent="0.25">
      <c r="A56">
        <v>41</v>
      </c>
      <c r="D56" s="14">
        <f t="shared" si="0"/>
        <v>41</v>
      </c>
      <c r="E56" s="15">
        <f t="shared" si="1"/>
        <v>103940.70832284984</v>
      </c>
      <c r="F56" s="15">
        <f t="shared" si="2"/>
        <v>4242.5729987776676</v>
      </c>
      <c r="G56" s="15">
        <f t="shared" si="3"/>
        <v>2315.1222855365081</v>
      </c>
      <c r="H56" s="15">
        <f t="shared" si="4"/>
        <v>370.41956568584129</v>
      </c>
      <c r="I56" s="15">
        <f t="shared" si="5"/>
        <v>6928.1148500000172</v>
      </c>
    </row>
    <row r="57" spans="1:9" x14ac:dyDescent="0.25">
      <c r="A57">
        <v>42</v>
      </c>
      <c r="D57" s="14">
        <f t="shared" si="0"/>
        <v>42</v>
      </c>
      <c r="E57" s="15">
        <f t="shared" si="1"/>
        <v>99592.817688982046</v>
      </c>
      <c r="F57" s="15">
        <f t="shared" si="2"/>
        <v>4347.8906338677916</v>
      </c>
      <c r="G57" s="15">
        <f t="shared" si="3"/>
        <v>2224.3312208036432</v>
      </c>
      <c r="H57" s="15">
        <f t="shared" si="4"/>
        <v>355.89299532858291</v>
      </c>
      <c r="I57" s="15">
        <f t="shared" si="5"/>
        <v>6928.1148500000172</v>
      </c>
    </row>
    <row r="58" spans="1:9" x14ac:dyDescent="0.25">
      <c r="A58">
        <v>43</v>
      </c>
      <c r="D58" s="14">
        <f t="shared" si="0"/>
        <v>43</v>
      </c>
      <c r="E58" s="15">
        <f t="shared" si="1"/>
        <v>95136.995014976972</v>
      </c>
      <c r="F58" s="15">
        <f t="shared" si="2"/>
        <v>4455.8226740050814</v>
      </c>
      <c r="G58" s="15">
        <f t="shared" si="3"/>
        <v>2131.2863586163244</v>
      </c>
      <c r="H58" s="15">
        <f t="shared" si="4"/>
        <v>341.00581737861188</v>
      </c>
      <c r="I58" s="15">
        <f t="shared" si="5"/>
        <v>6928.1148500000172</v>
      </c>
    </row>
    <row r="59" spans="1:9" x14ac:dyDescent="0.25">
      <c r="A59">
        <v>44</v>
      </c>
      <c r="D59" s="14">
        <f t="shared" si="0"/>
        <v>44</v>
      </c>
      <c r="E59" s="15">
        <f t="shared" si="1"/>
        <v>90570.560995794716</v>
      </c>
      <c r="F59" s="15">
        <f t="shared" si="2"/>
        <v>4566.4340191822575</v>
      </c>
      <c r="G59" s="15">
        <f t="shared" si="3"/>
        <v>2035.9317507049655</v>
      </c>
      <c r="H59" s="15">
        <f t="shared" si="4"/>
        <v>325.7490801127945</v>
      </c>
      <c r="I59" s="15">
        <f t="shared" si="5"/>
        <v>6928.1148500000172</v>
      </c>
    </row>
    <row r="60" spans="1:9" x14ac:dyDescent="0.25">
      <c r="A60">
        <v>45</v>
      </c>
      <c r="D60" s="14">
        <f t="shared" si="0"/>
        <v>45</v>
      </c>
      <c r="E60" s="15">
        <f t="shared" si="1"/>
        <v>85890.769815325213</v>
      </c>
      <c r="F60" s="15">
        <f t="shared" si="2"/>
        <v>4679.791180469505</v>
      </c>
      <c r="G60" s="15">
        <f t="shared" si="3"/>
        <v>1938.2100599400967</v>
      </c>
      <c r="H60" s="15">
        <f t="shared" si="4"/>
        <v>310.11360959041548</v>
      </c>
      <c r="I60" s="15">
        <f t="shared" si="5"/>
        <v>6928.1148500000172</v>
      </c>
    </row>
    <row r="61" spans="1:9" x14ac:dyDescent="0.25">
      <c r="A61">
        <v>46</v>
      </c>
      <c r="D61" s="14">
        <f t="shared" si="0"/>
        <v>46</v>
      </c>
      <c r="E61" s="15">
        <f t="shared" si="1"/>
        <v>81094.807495317349</v>
      </c>
      <c r="F61" s="15">
        <f t="shared" si="2"/>
        <v>4795.9623200078622</v>
      </c>
      <c r="G61" s="15">
        <f t="shared" si="3"/>
        <v>1838.0625258553064</v>
      </c>
      <c r="H61" s="15">
        <f t="shared" si="4"/>
        <v>294.09000413684902</v>
      </c>
      <c r="I61" s="15">
        <f t="shared" si="5"/>
        <v>6928.1148500000172</v>
      </c>
    </row>
    <row r="62" spans="1:9" x14ac:dyDescent="0.25">
      <c r="A62">
        <v>47</v>
      </c>
      <c r="D62" s="14">
        <f t="shared" si="0"/>
        <v>47</v>
      </c>
      <c r="E62" s="15">
        <f t="shared" si="1"/>
        <v>76179.790203321943</v>
      </c>
      <c r="F62" s="15">
        <f t="shared" si="2"/>
        <v>4915.017291995402</v>
      </c>
      <c r="G62" s="15">
        <f t="shared" si="3"/>
        <v>1735.4289293143233</v>
      </c>
      <c r="H62" s="15">
        <f t="shared" si="4"/>
        <v>277.66862869029177</v>
      </c>
      <c r="I62" s="15">
        <f t="shared" si="5"/>
        <v>6928.1148500000172</v>
      </c>
    </row>
    <row r="63" spans="1:9" x14ac:dyDescent="0.25">
      <c r="A63">
        <v>48</v>
      </c>
      <c r="D63" s="14">
        <f t="shared" si="0"/>
        <v>48</v>
      </c>
      <c r="E63" s="15">
        <f t="shared" si="1"/>
        <v>71142.762518631076</v>
      </c>
      <c r="F63" s="15">
        <f t="shared" si="2"/>
        <v>5037.0276846908619</v>
      </c>
      <c r="G63" s="15">
        <f t="shared" si="3"/>
        <v>1630.2475563009957</v>
      </c>
      <c r="H63" s="15">
        <f t="shared" si="4"/>
        <v>260.8396090081593</v>
      </c>
      <c r="I63" s="15">
        <f t="shared" si="5"/>
        <v>6928.1148500000172</v>
      </c>
    </row>
    <row r="64" spans="1:9" x14ac:dyDescent="0.25">
      <c r="A64">
        <v>49</v>
      </c>
      <c r="D64" s="14">
        <f t="shared" si="0"/>
        <v>49</v>
      </c>
      <c r="E64" s="15">
        <f t="shared" si="1"/>
        <v>65980.695655171119</v>
      </c>
      <c r="F64" s="15">
        <f t="shared" si="2"/>
        <v>5162.0668634599633</v>
      </c>
      <c r="G64" s="15">
        <f t="shared" si="3"/>
        <v>1522.4551608103914</v>
      </c>
      <c r="H64" s="15">
        <f t="shared" si="4"/>
        <v>243.59282572966262</v>
      </c>
      <c r="I64" s="15">
        <f t="shared" si="5"/>
        <v>6928.1148500000172</v>
      </c>
    </row>
    <row r="65" spans="1:9" x14ac:dyDescent="0.25">
      <c r="A65">
        <v>50</v>
      </c>
      <c r="D65" s="14">
        <f t="shared" si="0"/>
        <v>50</v>
      </c>
      <c r="E65" s="15">
        <f t="shared" si="1"/>
        <v>60690.4856402808</v>
      </c>
      <c r="F65" s="15">
        <f t="shared" si="2"/>
        <v>5290.2100148903164</v>
      </c>
      <c r="G65" s="15">
        <f t="shared" si="3"/>
        <v>1411.9869268187076</v>
      </c>
      <c r="H65" s="15">
        <f t="shared" si="4"/>
        <v>225.91790829099321</v>
      </c>
      <c r="I65" s="15">
        <f t="shared" si="5"/>
        <v>6928.1148500000172</v>
      </c>
    </row>
    <row r="66" spans="1:9" x14ac:dyDescent="0.25">
      <c r="A66">
        <v>51</v>
      </c>
      <c r="D66" s="14">
        <f t="shared" si="0"/>
        <v>51</v>
      </c>
      <c r="E66" s="15">
        <f t="shared" si="1"/>
        <v>55268.95144827936</v>
      </c>
      <c r="F66" s="15">
        <f t="shared" si="2"/>
        <v>5421.5341920014362</v>
      </c>
      <c r="G66" s="15">
        <f t="shared" si="3"/>
        <v>1298.7764293091211</v>
      </c>
      <c r="H66" s="15">
        <f t="shared" si="4"/>
        <v>207.80422868945939</v>
      </c>
      <c r="I66" s="15">
        <f t="shared" si="5"/>
        <v>6928.1148500000172</v>
      </c>
    </row>
    <row r="67" spans="1:9" x14ac:dyDescent="0.25">
      <c r="A67">
        <v>52</v>
      </c>
      <c r="D67" s="14">
        <f t="shared" si="0"/>
        <v>52</v>
      </c>
      <c r="E67" s="15">
        <f t="shared" si="1"/>
        <v>49712.833087702311</v>
      </c>
      <c r="F67" s="15">
        <f t="shared" si="2"/>
        <v>5556.1183605770493</v>
      </c>
      <c r="G67" s="15">
        <f t="shared" si="3"/>
        <v>1182.755594330145</v>
      </c>
      <c r="H67" s="15">
        <f t="shared" si="4"/>
        <v>189.24089509282319</v>
      </c>
      <c r="I67" s="15">
        <f t="shared" si="5"/>
        <v>6928.1148500000172</v>
      </c>
    </row>
    <row r="68" spans="1:9" x14ac:dyDescent="0.25">
      <c r="A68">
        <v>53</v>
      </c>
      <c r="D68" s="14">
        <f t="shared" si="0"/>
        <v>53</v>
      </c>
      <c r="E68" s="15">
        <f t="shared" si="1"/>
        <v>44018.789641054762</v>
      </c>
      <c r="F68" s="15">
        <f t="shared" si="2"/>
        <v>5694.043446647549</v>
      </c>
      <c r="G68" s="15">
        <f t="shared" si="3"/>
        <v>1063.8546580624727</v>
      </c>
      <c r="H68" s="15">
        <f t="shared" si="4"/>
        <v>170.21674528999563</v>
      </c>
      <c r="I68" s="15">
        <f t="shared" si="5"/>
        <v>6928.1148500000172</v>
      </c>
    </row>
    <row r="69" spans="1:9" x14ac:dyDescent="0.25">
      <c r="A69">
        <v>54</v>
      </c>
      <c r="D69" s="14">
        <f t="shared" si="0"/>
        <v>54</v>
      </c>
      <c r="E69" s="15">
        <f t="shared" si="1"/>
        <v>38183.397255903597</v>
      </c>
      <c r="F69" s="15">
        <f t="shared" si="2"/>
        <v>5835.3923851511672</v>
      </c>
      <c r="G69" s="15">
        <f t="shared" si="3"/>
        <v>942.00212486969849</v>
      </c>
      <c r="H69" s="15">
        <f t="shared" si="4"/>
        <v>150.72033997915176</v>
      </c>
      <c r="I69" s="15">
        <f t="shared" si="5"/>
        <v>6928.1148500000172</v>
      </c>
    </row>
    <row r="70" spans="1:9" x14ac:dyDescent="0.25">
      <c r="A70">
        <v>55</v>
      </c>
      <c r="D70" s="14">
        <f t="shared" si="0"/>
        <v>55</v>
      </c>
      <c r="E70" s="15">
        <f t="shared" si="1"/>
        <v>32203.1470861005</v>
      </c>
      <c r="F70" s="15">
        <f t="shared" si="2"/>
        <v>5980.2501698030992</v>
      </c>
      <c r="G70" s="15">
        <f t="shared" si="3"/>
        <v>817.12472430768833</v>
      </c>
      <c r="H70" s="15">
        <f t="shared" si="4"/>
        <v>130.73995588923015</v>
      </c>
      <c r="I70" s="15">
        <f t="shared" si="5"/>
        <v>6928.1148500000172</v>
      </c>
    </row>
    <row r="71" spans="1:9" x14ac:dyDescent="0.25">
      <c r="A71">
        <v>56</v>
      </c>
      <c r="D71" s="14">
        <f t="shared" si="0"/>
        <v>56</v>
      </c>
      <c r="E71" s="15">
        <f t="shared" si="1"/>
        <v>26074.443181897914</v>
      </c>
      <c r="F71" s="15">
        <f t="shared" si="2"/>
        <v>6128.7039042025845</v>
      </c>
      <c r="G71" s="15">
        <f t="shared" si="3"/>
        <v>689.14736706675205</v>
      </c>
      <c r="H71" s="15">
        <f t="shared" si="4"/>
        <v>110.26357873068034</v>
      </c>
      <c r="I71" s="15">
        <f t="shared" si="5"/>
        <v>6928.1148500000172</v>
      </c>
    </row>
    <row r="72" spans="1:9" x14ac:dyDescent="0.25">
      <c r="A72">
        <v>57</v>
      </c>
      <c r="D72" s="14">
        <f t="shared" si="0"/>
        <v>57</v>
      </c>
      <c r="E72" s="15">
        <f t="shared" si="1"/>
        <v>19793.600327689237</v>
      </c>
      <c r="F72" s="15">
        <f t="shared" si="2"/>
        <v>6280.8428542086749</v>
      </c>
      <c r="G72" s="15">
        <f t="shared" si="3"/>
        <v>557.99309982012278</v>
      </c>
      <c r="H72" s="15">
        <f t="shared" si="4"/>
        <v>89.27889597121964</v>
      </c>
      <c r="I72" s="15">
        <f t="shared" si="5"/>
        <v>6928.1148500000172</v>
      </c>
    </row>
    <row r="73" spans="1:9" x14ac:dyDescent="0.25">
      <c r="A73">
        <v>58</v>
      </c>
      <c r="D73" s="14">
        <f t="shared" si="0"/>
        <v>58</v>
      </c>
      <c r="E73" s="15">
        <f t="shared" si="1"/>
        <v>13356.841826073072</v>
      </c>
      <c r="F73" s="15">
        <f t="shared" si="2"/>
        <v>6436.7585016161656</v>
      </c>
      <c r="G73" s="15">
        <f t="shared" si="3"/>
        <v>423.5830589515964</v>
      </c>
      <c r="H73" s="15">
        <f t="shared" si="4"/>
        <v>67.773289432255424</v>
      </c>
      <c r="I73" s="15">
        <f t="shared" si="5"/>
        <v>6928.1148500000172</v>
      </c>
    </row>
    <row r="74" spans="1:9" x14ac:dyDescent="0.25">
      <c r="A74">
        <v>59</v>
      </c>
      <c r="D74" s="14">
        <f t="shared" si="0"/>
        <v>59</v>
      </c>
      <c r="E74" s="15">
        <f t="shared" si="1"/>
        <v>6760.2972269090806</v>
      </c>
      <c r="F74" s="15">
        <f t="shared" si="2"/>
        <v>6596.5445991639917</v>
      </c>
      <c r="G74" s="15">
        <f t="shared" si="3"/>
        <v>285.83642313450508</v>
      </c>
      <c r="H74" s="15">
        <f t="shared" si="4"/>
        <v>45.733827701520816</v>
      </c>
      <c r="I74" s="15">
        <f t="shared" si="5"/>
        <v>6928.1148500000172</v>
      </c>
    </row>
    <row r="75" spans="1:9" x14ac:dyDescent="0.25">
      <c r="A75">
        <v>60</v>
      </c>
      <c r="D75" s="14">
        <f t="shared" si="0"/>
        <v>60</v>
      </c>
      <c r="E75" s="15">
        <f t="shared" si="1"/>
        <v>-6.3664629124104977E-11</v>
      </c>
      <c r="F75" s="15">
        <f t="shared" si="2"/>
        <v>6760.2972269091442</v>
      </c>
      <c r="G75" s="15">
        <f t="shared" si="3"/>
        <v>144.67036473351089</v>
      </c>
      <c r="H75" s="15">
        <f t="shared" si="4"/>
        <v>23.147258357361743</v>
      </c>
      <c r="I75" s="15">
        <f t="shared" si="5"/>
        <v>6928.1148500000172</v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1">
    <dataValidation type="list" allowBlank="1" showInputMessage="1" showErrorMessage="1" sqref="E5" xr:uid="{00000000-0002-0000-0000-000000000000}">
      <formula1>"PENSIONADO"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RETENCION TASA 2.14%</vt:lpstr>
      <vt:lpstr>'RETENCION TASA 2.14%'!Área_de_impresión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2025-05-07T21:53:53Z</cp:lastPrinted>
  <dcterms:created xsi:type="dcterms:W3CDTF">2022-04-20T18:00:31Z</dcterms:created>
  <dcterms:modified xsi:type="dcterms:W3CDTF">2026-03-10T00:20:19Z</dcterms:modified>
</cp:coreProperties>
</file>