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3FC254E1-B447-4537-8CA2-16A06AFC7E2D}" xr6:coauthVersionLast="47" xr6:coauthVersionMax="47" xr10:uidLastSave="{00000000-0000-0000-0000-000000000000}"/>
  <bookViews>
    <workbookView xWindow="-120" yWindow="-120" windowWidth="20640" windowHeight="11040" firstSheet="1" activeTab="1" xr2:uid="{00000000-000D-0000-FFFF-FFFF00000000}"/>
  </bookViews>
  <sheets>
    <sheet name="Hoja1" sheetId="11" state="hidden" r:id="rId1"/>
    <sheet name="ABONO A CAPITAL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14" l="1"/>
  <c r="R7" i="14"/>
  <c r="R4" i="14"/>
  <c r="K4" i="14" l="1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s="1"/>
  <c r="H66" i="14" l="1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G70" i="14" l="1"/>
  <c r="E70" i="14"/>
  <c r="D70" i="14" s="1"/>
  <c r="B70" i="14" s="1"/>
  <c r="R9" i="14" s="1"/>
  <c r="R10" i="14" s="1"/>
  <c r="K70" i="14"/>
  <c r="R14" i="14" s="1"/>
  <c r="R16" i="14" s="1"/>
  <c r="A66" i="14" l="1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M11" i="14" s="1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7" i="14" l="1"/>
  <c r="R11" i="14" s="1"/>
  <c r="R13" i="14" s="1"/>
  <c r="R1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<sst xmlns="http://schemas.openxmlformats.org/spreadsheetml/2006/main" count="40" uniqueCount="37">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</sst>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3" sqref="D3"/>
    </sheetView>
  </sheetViews>
  <sheetFormatPr baseColWidth="10" defaultRowHeight="15" x14ac:dyDescent="0.25"/>
  <cols>
    <col min="1" max="1" width="13.85546875" bestFit="1" customWidth="1"/>
    <col min="2" max="2" width="13.42578125" style="7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9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25">
        <v>3.0739935312582588E-2</v>
      </c>
    </row>
    <row r="2" spans="1:19 16383:16384" x14ac:dyDescent="0.25">
      <c r="XFC2">
        <v>48</v>
      </c>
      <c r="XFD2" s="25">
        <v>3.0506658747449379E-2</v>
      </c>
    </row>
    <row r="3" spans="1:19 16383:16384" x14ac:dyDescent="0.25">
      <c r="A3" s="14" t="s">
        <v>4</v>
      </c>
      <c r="D3" s="20">
        <v>100000</v>
      </c>
      <c r="Q3" s="34" t="s">
        <v>27</v>
      </c>
      <c r="R3" s="34"/>
      <c r="XFC3">
        <v>60</v>
      </c>
      <c r="XFD3" s="25">
        <v>2.9809547012665544E-2</v>
      </c>
    </row>
    <row r="4" spans="1:19 16383:16384" ht="15.75" x14ac:dyDescent="0.25">
      <c r="A4" s="14" t="s">
        <v>29</v>
      </c>
      <c r="D4" s="19">
        <v>36</v>
      </c>
      <c r="F4" s="24"/>
      <c r="I4" s="3" t="s">
        <v>7</v>
      </c>
      <c r="K4" s="10">
        <f>VLOOKUP(D4,$XFC$1:$XFD$8,2,0)</f>
        <v>3.0739935312582588E-2</v>
      </c>
      <c r="Q4" s="26" t="s">
        <v>31</v>
      </c>
      <c r="R4" s="27">
        <f>D3</f>
        <v>100000</v>
      </c>
      <c r="XFD4" s="25"/>
    </row>
    <row r="5" spans="1:19 16383:16384" ht="15.75" x14ac:dyDescent="0.25">
      <c r="A5" s="14" t="s">
        <v>5</v>
      </c>
      <c r="D5" s="21">
        <f>-PMT(K4,D4,D3,,0)</f>
        <v>4631.0900000001175</v>
      </c>
      <c r="I5" s="3" t="s">
        <v>8</v>
      </c>
      <c r="J5" s="13"/>
      <c r="K5" s="10">
        <f>K4/1.16</f>
        <v>2.6499944234984991E-2</v>
      </c>
      <c r="Q5" s="16" t="s">
        <v>35</v>
      </c>
      <c r="R5" s="17">
        <f>D6</f>
        <v>166719.24000000424</v>
      </c>
    </row>
    <row r="6" spans="1:19 16383:16384" ht="15.75" x14ac:dyDescent="0.25">
      <c r="A6" s="14" t="s">
        <v>6</v>
      </c>
      <c r="D6" s="12">
        <f>D4*D5</f>
        <v>166719.24000000424</v>
      </c>
      <c r="I6" s="23" t="s">
        <v>28</v>
      </c>
      <c r="K6" s="22">
        <f>(D6-D3)/D3/D4</f>
        <v>1.8533122222223402E-2</v>
      </c>
      <c r="Q6" s="26" t="s">
        <v>32</v>
      </c>
      <c r="R6" s="27">
        <f>D5</f>
        <v>4631.0900000001175</v>
      </c>
    </row>
    <row r="7" spans="1:19 16383:16384" ht="15.75" x14ac:dyDescent="0.25">
      <c r="E7" s="1"/>
      <c r="I7" s="3" t="s">
        <v>14</v>
      </c>
      <c r="K7" s="10">
        <f>K6/1.16</f>
        <v>1.5976829501916728E-2</v>
      </c>
      <c r="Q7" s="16" t="s">
        <v>17</v>
      </c>
      <c r="R7" s="17">
        <f>SUM(O10:O133)</f>
        <v>0</v>
      </c>
      <c r="S7" s="1"/>
    </row>
    <row r="8" spans="1:19 16383:16384" ht="15.75" x14ac:dyDescent="0.25">
      <c r="E8" s="1"/>
      <c r="Q8" s="26" t="s">
        <v>30</v>
      </c>
      <c r="R8" s="33">
        <f>D4</f>
        <v>36</v>
      </c>
      <c r="S8"/>
    </row>
    <row r="9" spans="1:19 16383:16384" ht="30" x14ac:dyDescent="0.25">
      <c r="A9" s="14" t="s">
        <v>0</v>
      </c>
      <c r="B9" s="15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6" t="s">
        <v>20</v>
      </c>
      <c r="R9" s="28">
        <f>IFERROR(VLOOKUP("",$B$9:$C$70,2,0),MAX($C:$C))</f>
        <v>36</v>
      </c>
      <c r="S9"/>
    </row>
    <row r="10" spans="1:19 16383:16384" ht="15.75" x14ac:dyDescent="0.25">
      <c r="A10">
        <f t="shared" ref="A10:A41" si="0">IF(C10&lt;=$R$9,C10,"")</f>
        <v>0</v>
      </c>
      <c r="B10" s="8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6"/>
      <c r="M10" s="6"/>
      <c r="N10" s="1"/>
      <c r="Q10" s="26" t="s">
        <v>16</v>
      </c>
      <c r="R10" s="32">
        <f>D4-R9</f>
        <v>0</v>
      </c>
      <c r="S10" s="5"/>
    </row>
    <row r="11" spans="1:19 16383:16384" ht="15.75" x14ac:dyDescent="0.25">
      <c r="A11">
        <f t="shared" si="0"/>
        <v>1</v>
      </c>
      <c r="B11" s="8">
        <f t="shared" si="1"/>
        <v>98442.90353125814</v>
      </c>
      <c r="C11" s="2">
        <v>1</v>
      </c>
      <c r="D11" s="1">
        <f>IFERROR(IF(E11&gt;=0.1,E10-H11-O11,""),"")</f>
        <v>98442.90353125814</v>
      </c>
      <c r="E11" s="1">
        <f t="shared" ref="E11:E70" si="2">E10-H11-O11</f>
        <v>98442.90353125814</v>
      </c>
      <c r="F11" s="1">
        <f t="shared" ref="F11:F42" si="3">IFERROR(IF(A11&lt;$R$9,IFERROR(IF(H11&gt;=0,N11-J11-L11,""),""),IF(A11=$R$9,D10,"")),"")</f>
        <v>1557.0964687418584</v>
      </c>
      <c r="G11" s="1">
        <f t="shared" ref="G11:G70" si="4">IFERROR(IF(H11&gt;=0,N11-J11-L11,""),"")</f>
        <v>1557.0964687418584</v>
      </c>
      <c r="H11" s="1">
        <f t="shared" ref="H11:H70" si="5">N11-J11-L11</f>
        <v>1557.0964687418584</v>
      </c>
      <c r="I11" s="1">
        <f t="shared" ref="I11:I70" si="6">IFERROR(IF(J11&gt;=0,D10*$K$5,""),"")</f>
        <v>2649.9944234984991</v>
      </c>
      <c r="J11" s="1">
        <f t="shared" ref="J11:J70" si="7">D10*$K$5</f>
        <v>2649.9944234984991</v>
      </c>
      <c r="K11" s="1">
        <f t="shared" ref="K11:K70" si="8">IFERROR(IF(L11&gt;=0,I11*16%,""),"")</f>
        <v>423.99910775975985</v>
      </c>
      <c r="L11" s="1">
        <f t="shared" ref="L11:L70" si="9">J11*16%</f>
        <v>423.99910775975985</v>
      </c>
      <c r="M11" s="1">
        <f t="shared" ref="M11:M42" si="10">IFERROR(IF(A11&lt;$R$9,N11,F11+I11+K11),"")</f>
        <v>4631.0900000001175</v>
      </c>
      <c r="N11" s="5">
        <f t="shared" ref="N11:N70" si="11">$D$5</f>
        <v>4631.0900000001175</v>
      </c>
      <c r="P11" s="1"/>
      <c r="Q11" s="16" t="s">
        <v>15</v>
      </c>
      <c r="R11" s="17">
        <f>(R17-D3)/1.16</f>
        <v>57516.586206900109</v>
      </c>
      <c r="S11"/>
    </row>
    <row r="12" spans="1:19 16383:16384" ht="15.75" x14ac:dyDescent="0.25">
      <c r="A12">
        <f t="shared" si="0"/>
        <v>2</v>
      </c>
      <c r="B12" s="8">
        <f t="shared" si="1"/>
        <v>96837.942017791705</v>
      </c>
      <c r="C12" s="2">
        <v>2</v>
      </c>
      <c r="D12" s="1">
        <f t="shared" ref="D12:D70" si="12">IFERROR(IF(E12&gt;=0.1,E11-H12-O12,""),"")</f>
        <v>96837.942017791705</v>
      </c>
      <c r="E12" s="1">
        <f t="shared" si="2"/>
        <v>96837.942017791705</v>
      </c>
      <c r="F12" s="1">
        <f t="shared" si="3"/>
        <v>1604.9615134664341</v>
      </c>
      <c r="G12" s="1">
        <f t="shared" si="4"/>
        <v>1604.9615134664341</v>
      </c>
      <c r="H12" s="1">
        <f t="shared" si="5"/>
        <v>1604.9615134664341</v>
      </c>
      <c r="I12" s="1">
        <f t="shared" si="6"/>
        <v>2608.7314539083477</v>
      </c>
      <c r="J12" s="1">
        <f t="shared" si="7"/>
        <v>2608.7314539083477</v>
      </c>
      <c r="K12" s="1">
        <f t="shared" si="8"/>
        <v>417.39703262533567</v>
      </c>
      <c r="L12" s="1">
        <f t="shared" si="9"/>
        <v>417.39703262533567</v>
      </c>
      <c r="M12" s="1">
        <f t="shared" si="10"/>
        <v>4631.0900000001175</v>
      </c>
      <c r="N12" s="1">
        <f t="shared" si="11"/>
        <v>4631.0900000001175</v>
      </c>
      <c r="P12" s="1"/>
      <c r="Q12" s="26" t="s">
        <v>22</v>
      </c>
      <c r="R12" s="27">
        <f>(D6-D3)/1.16</f>
        <v>57516.586206900211</v>
      </c>
      <c r="S12"/>
    </row>
    <row r="13" spans="1:19 16383:16384" ht="15.75" x14ac:dyDescent="0.25">
      <c r="A13">
        <f t="shared" si="0"/>
        <v>3</v>
      </c>
      <c r="B13" s="8">
        <f t="shared" si="1"/>
        <v>95183.64409122213</v>
      </c>
      <c r="C13" s="2">
        <v>3</v>
      </c>
      <c r="D13" s="1">
        <f t="shared" si="12"/>
        <v>95183.64409122213</v>
      </c>
      <c r="E13" s="1">
        <f t="shared" si="2"/>
        <v>95183.64409122213</v>
      </c>
      <c r="F13" s="1">
        <f t="shared" si="3"/>
        <v>1654.2979265695767</v>
      </c>
      <c r="G13" s="1">
        <f t="shared" si="4"/>
        <v>1654.2979265695767</v>
      </c>
      <c r="H13" s="1">
        <f t="shared" si="5"/>
        <v>1654.2979265695767</v>
      </c>
      <c r="I13" s="1">
        <f t="shared" si="6"/>
        <v>2566.2000633021903</v>
      </c>
      <c r="J13" s="1">
        <f t="shared" si="7"/>
        <v>2566.2000633021903</v>
      </c>
      <c r="K13" s="1">
        <f t="shared" si="8"/>
        <v>410.59201012835047</v>
      </c>
      <c r="L13" s="1">
        <f t="shared" si="9"/>
        <v>410.59201012835047</v>
      </c>
      <c r="M13" s="1">
        <f t="shared" si="10"/>
        <v>4631.0900000001175</v>
      </c>
      <c r="N13" s="1">
        <f t="shared" si="11"/>
        <v>4631.0900000001175</v>
      </c>
      <c r="O13" s="4"/>
      <c r="P13" s="1"/>
      <c r="Q13" s="29" t="s">
        <v>33</v>
      </c>
      <c r="R13" s="31">
        <f>R12-R11</f>
        <v>1.0186340659856796E-10</v>
      </c>
      <c r="S13"/>
    </row>
    <row r="14" spans="1:19 16383:16384" ht="15.75" x14ac:dyDescent="0.25">
      <c r="A14">
        <f t="shared" si="0"/>
        <v>4</v>
      </c>
      <c r="B14" s="8">
        <f t="shared" si="1"/>
        <v>93478.493153402058</v>
      </c>
      <c r="C14" s="2">
        <v>4</v>
      </c>
      <c r="D14" s="1">
        <f t="shared" si="12"/>
        <v>93478.493153402058</v>
      </c>
      <c r="E14" s="1">
        <f t="shared" si="2"/>
        <v>93478.493153402058</v>
      </c>
      <c r="F14" s="1">
        <f t="shared" si="3"/>
        <v>1705.1509378200653</v>
      </c>
      <c r="G14" s="1">
        <f t="shared" si="4"/>
        <v>1705.1509378200653</v>
      </c>
      <c r="H14" s="1">
        <f t="shared" si="5"/>
        <v>1705.1509378200653</v>
      </c>
      <c r="I14" s="1">
        <f t="shared" si="6"/>
        <v>2522.3612605000449</v>
      </c>
      <c r="J14" s="1">
        <f t="shared" si="7"/>
        <v>2522.3612605000449</v>
      </c>
      <c r="K14" s="1">
        <f t="shared" si="8"/>
        <v>403.57780168000721</v>
      </c>
      <c r="L14" s="1">
        <f t="shared" si="9"/>
        <v>403.57780168000721</v>
      </c>
      <c r="M14" s="1">
        <f t="shared" si="10"/>
        <v>4631.0900000001175</v>
      </c>
      <c r="N14" s="1">
        <f t="shared" si="11"/>
        <v>4631.0900000001175</v>
      </c>
      <c r="P14" s="1"/>
      <c r="Q14" s="18" t="s">
        <v>21</v>
      </c>
      <c r="R14" s="17">
        <f>SUM(K10:K70)</f>
        <v>9202.6537931040348</v>
      </c>
      <c r="S14" s="11"/>
    </row>
    <row r="15" spans="1:19 16383:16384" ht="15.75" x14ac:dyDescent="0.25">
      <c r="A15">
        <f t="shared" si="0"/>
        <v>5</v>
      </c>
      <c r="B15" s="8">
        <f t="shared" si="1"/>
        <v>91720.925986055212</v>
      </c>
      <c r="C15" s="2">
        <v>5</v>
      </c>
      <c r="D15" s="1">
        <f t="shared" si="12"/>
        <v>91720.925986055212</v>
      </c>
      <c r="E15" s="1">
        <f t="shared" si="2"/>
        <v>91720.925986055212</v>
      </c>
      <c r="F15" s="1">
        <f t="shared" si="3"/>
        <v>1757.5671673468437</v>
      </c>
      <c r="G15" s="1">
        <f t="shared" si="4"/>
        <v>1757.5671673468437</v>
      </c>
      <c r="H15" s="1">
        <f t="shared" si="5"/>
        <v>1757.5671673468437</v>
      </c>
      <c r="I15" s="1">
        <f t="shared" si="6"/>
        <v>2477.1748557355809</v>
      </c>
      <c r="J15" s="1">
        <f t="shared" si="7"/>
        <v>2477.1748557355809</v>
      </c>
      <c r="K15" s="1">
        <f t="shared" si="8"/>
        <v>396.34797691769296</v>
      </c>
      <c r="L15" s="1">
        <f t="shared" si="9"/>
        <v>396.34797691769296</v>
      </c>
      <c r="M15" s="1">
        <f t="shared" si="10"/>
        <v>4631.0900000001175</v>
      </c>
      <c r="N15" s="1">
        <f t="shared" si="11"/>
        <v>4631.0900000001175</v>
      </c>
      <c r="P15" s="1"/>
      <c r="Q15" s="26" t="s">
        <v>23</v>
      </c>
      <c r="R15" s="27">
        <f>R12*16%</f>
        <v>9202.6537931040348</v>
      </c>
    </row>
    <row r="16" spans="1:19 16383:16384" ht="15.75" x14ac:dyDescent="0.25">
      <c r="A16">
        <f t="shared" si="0"/>
        <v>6</v>
      </c>
      <c r="B16" s="8">
        <f t="shared" si="1"/>
        <v>89909.33131767661</v>
      </c>
      <c r="C16" s="2">
        <v>6</v>
      </c>
      <c r="D16" s="1">
        <f t="shared" si="12"/>
        <v>89909.33131767661</v>
      </c>
      <c r="E16" s="1">
        <f t="shared" si="2"/>
        <v>89909.33131767661</v>
      </c>
      <c r="F16" s="1">
        <f t="shared" si="3"/>
        <v>1811.5946683786051</v>
      </c>
      <c r="G16" s="1">
        <f t="shared" si="4"/>
        <v>1811.5946683786051</v>
      </c>
      <c r="H16" s="1">
        <f t="shared" si="5"/>
        <v>1811.5946683786051</v>
      </c>
      <c r="I16" s="1">
        <f t="shared" si="6"/>
        <v>2430.5994238116486</v>
      </c>
      <c r="J16" s="1">
        <f t="shared" si="7"/>
        <v>2430.5994238116486</v>
      </c>
      <c r="K16" s="1">
        <f t="shared" si="8"/>
        <v>388.89590780986379</v>
      </c>
      <c r="L16" s="1">
        <f t="shared" si="9"/>
        <v>388.89590780986379</v>
      </c>
      <c r="M16" s="1">
        <f t="shared" si="10"/>
        <v>4631.0900000001175</v>
      </c>
      <c r="N16" s="1">
        <f t="shared" si="11"/>
        <v>4631.0900000001175</v>
      </c>
      <c r="P16" s="1"/>
      <c r="Q16" s="30" t="s">
        <v>34</v>
      </c>
      <c r="R16" s="31">
        <f>R15-R14</f>
        <v>0</v>
      </c>
    </row>
    <row r="17" spans="1:20" ht="15.75" x14ac:dyDescent="0.25">
      <c r="A17">
        <f t="shared" si="0"/>
        <v>7</v>
      </c>
      <c r="B17" s="8">
        <f t="shared" si="1"/>
        <v>88042.048346379423</v>
      </c>
      <c r="C17" s="2">
        <v>7</v>
      </c>
      <c r="D17" s="1">
        <f t="shared" si="12"/>
        <v>88042.048346379423</v>
      </c>
      <c r="E17" s="1">
        <f t="shared" si="2"/>
        <v>88042.048346379423</v>
      </c>
      <c r="F17" s="1">
        <f t="shared" si="3"/>
        <v>1867.2829712971825</v>
      </c>
      <c r="G17" s="1">
        <f t="shared" si="4"/>
        <v>1867.2829712971825</v>
      </c>
      <c r="H17" s="1">
        <f t="shared" si="5"/>
        <v>1867.2829712971825</v>
      </c>
      <c r="I17" s="1">
        <f t="shared" si="6"/>
        <v>2382.5922661232198</v>
      </c>
      <c r="J17" s="1">
        <f t="shared" si="7"/>
        <v>2382.5922661232198</v>
      </c>
      <c r="K17" s="1">
        <f t="shared" si="8"/>
        <v>381.21476257971517</v>
      </c>
      <c r="L17" s="1">
        <f t="shared" si="9"/>
        <v>381.21476257971517</v>
      </c>
      <c r="M17" s="1">
        <f t="shared" si="10"/>
        <v>4631.0900000001175</v>
      </c>
      <c r="N17" s="1">
        <f t="shared" si="11"/>
        <v>4631.0900000001175</v>
      </c>
      <c r="P17" s="1"/>
      <c r="Q17" s="16" t="s">
        <v>19</v>
      </c>
      <c r="R17" s="17">
        <f>SUM(M:M)+SUM(O:O)</f>
        <v>166719.24000000412</v>
      </c>
    </row>
    <row r="18" spans="1:20" ht="15.75" x14ac:dyDescent="0.25">
      <c r="A18">
        <f t="shared" si="0"/>
        <v>8</v>
      </c>
      <c r="B18" s="8">
        <f t="shared" si="1"/>
        <v>86117.365217334271</v>
      </c>
      <c r="C18" s="2">
        <v>8</v>
      </c>
      <c r="D18" s="1">
        <f t="shared" si="12"/>
        <v>86117.365217334271</v>
      </c>
      <c r="E18" s="1">
        <f t="shared" si="2"/>
        <v>86117.365217334271</v>
      </c>
      <c r="F18" s="1">
        <f t="shared" si="3"/>
        <v>1924.6831290451451</v>
      </c>
      <c r="G18" s="1">
        <f t="shared" si="4"/>
        <v>1924.6831290451451</v>
      </c>
      <c r="H18" s="1">
        <f t="shared" si="5"/>
        <v>1924.6831290451451</v>
      </c>
      <c r="I18" s="1">
        <f t="shared" si="6"/>
        <v>2333.1093715129073</v>
      </c>
      <c r="J18" s="1">
        <f t="shared" si="7"/>
        <v>2333.1093715129073</v>
      </c>
      <c r="K18" s="1">
        <f t="shared" si="8"/>
        <v>373.29749944206515</v>
      </c>
      <c r="L18" s="1">
        <f t="shared" si="9"/>
        <v>373.29749944206515</v>
      </c>
      <c r="M18" s="1">
        <f t="shared" si="10"/>
        <v>4631.0900000001175</v>
      </c>
      <c r="N18" s="1">
        <f t="shared" si="11"/>
        <v>4631.0900000001175</v>
      </c>
      <c r="P18" s="1"/>
      <c r="Q18" s="30" t="s">
        <v>36</v>
      </c>
      <c r="R18" s="31">
        <f>R5-R17</f>
        <v>0</v>
      </c>
      <c r="S18"/>
    </row>
    <row r="19" spans="1:20" x14ac:dyDescent="0.25">
      <c r="A19">
        <f t="shared" si="0"/>
        <v>9</v>
      </c>
      <c r="B19" s="8">
        <f t="shared" si="1"/>
        <v>84133.51745340506</v>
      </c>
      <c r="C19" s="2">
        <v>9</v>
      </c>
      <c r="D19" s="1">
        <f t="shared" si="12"/>
        <v>84133.51745340506</v>
      </c>
      <c r="E19" s="1">
        <f t="shared" si="2"/>
        <v>84133.51745340506</v>
      </c>
      <c r="F19" s="1">
        <f t="shared" si="3"/>
        <v>1983.8477639292123</v>
      </c>
      <c r="G19" s="1">
        <f t="shared" si="4"/>
        <v>1983.8477639292123</v>
      </c>
      <c r="H19" s="1">
        <f t="shared" si="5"/>
        <v>1983.8477639292123</v>
      </c>
      <c r="I19" s="1">
        <f t="shared" si="6"/>
        <v>2282.1053759231941</v>
      </c>
      <c r="J19" s="1">
        <f t="shared" si="7"/>
        <v>2282.1053759231941</v>
      </c>
      <c r="K19" s="1">
        <f t="shared" si="8"/>
        <v>365.13686014771105</v>
      </c>
      <c r="L19" s="1">
        <f t="shared" si="9"/>
        <v>365.13686014771105</v>
      </c>
      <c r="M19" s="1">
        <f t="shared" si="10"/>
        <v>4631.0900000001175</v>
      </c>
      <c r="N19" s="1">
        <f t="shared" si="11"/>
        <v>4631.0900000001175</v>
      </c>
      <c r="P19" s="1"/>
      <c r="S19"/>
    </row>
    <row r="20" spans="1:20" x14ac:dyDescent="0.25">
      <c r="A20">
        <f t="shared" si="0"/>
        <v>10</v>
      </c>
      <c r="B20" s="8">
        <f t="shared" si="1"/>
        <v>82088.686337542647</v>
      </c>
      <c r="C20" s="2">
        <v>10</v>
      </c>
      <c r="D20" s="1">
        <f t="shared" si="12"/>
        <v>82088.686337542647</v>
      </c>
      <c r="E20" s="1">
        <f t="shared" si="2"/>
        <v>82088.686337542647</v>
      </c>
      <c r="F20" s="1">
        <f t="shared" si="3"/>
        <v>2044.8311158624074</v>
      </c>
      <c r="G20" s="1">
        <f t="shared" si="4"/>
        <v>2044.8311158624074</v>
      </c>
      <c r="H20" s="1">
        <f t="shared" si="5"/>
        <v>2044.8311158624074</v>
      </c>
      <c r="I20" s="1">
        <f t="shared" si="6"/>
        <v>2229.5335208083707</v>
      </c>
      <c r="J20" s="1">
        <f t="shared" si="7"/>
        <v>2229.5335208083707</v>
      </c>
      <c r="K20" s="1">
        <f t="shared" si="8"/>
        <v>356.7253633293393</v>
      </c>
      <c r="L20" s="1">
        <f t="shared" si="9"/>
        <v>356.7253633293393</v>
      </c>
      <c r="M20" s="1">
        <f t="shared" si="10"/>
        <v>4631.0900000001175</v>
      </c>
      <c r="N20" s="1">
        <f t="shared" si="11"/>
        <v>4631.0900000001175</v>
      </c>
      <c r="O20" s="4"/>
      <c r="P20" s="1"/>
      <c r="S20" s="1"/>
      <c r="T20" s="1"/>
    </row>
    <row r="21" spans="1:20" x14ac:dyDescent="0.25">
      <c r="A21">
        <f t="shared" si="0"/>
        <v>11</v>
      </c>
      <c r="B21" s="8">
        <f t="shared" si="1"/>
        <v>79980.997245453473</v>
      </c>
      <c r="C21" s="2">
        <v>11</v>
      </c>
      <c r="D21" s="1">
        <f t="shared" si="12"/>
        <v>79980.997245453473</v>
      </c>
      <c r="E21" s="1">
        <f t="shared" si="2"/>
        <v>79980.997245453473</v>
      </c>
      <c r="F21" s="1">
        <f t="shared" si="3"/>
        <v>2107.6890920891747</v>
      </c>
      <c r="G21" s="1">
        <f t="shared" si="4"/>
        <v>2107.6890920891747</v>
      </c>
      <c r="H21" s="1">
        <f t="shared" si="5"/>
        <v>2107.6890920891747</v>
      </c>
      <c r="I21" s="1">
        <f t="shared" si="6"/>
        <v>2175.3456102680543</v>
      </c>
      <c r="J21" s="1">
        <f t="shared" si="7"/>
        <v>2175.3456102680543</v>
      </c>
      <c r="K21" s="1">
        <f t="shared" si="8"/>
        <v>348.05529764288872</v>
      </c>
      <c r="L21" s="1">
        <f t="shared" si="9"/>
        <v>348.05529764288872</v>
      </c>
      <c r="M21" s="1">
        <f t="shared" si="10"/>
        <v>4631.0900000001175</v>
      </c>
      <c r="N21" s="1">
        <f t="shared" si="11"/>
        <v>4631.0900000001175</v>
      </c>
      <c r="P21" s="1"/>
      <c r="S21" s="1"/>
      <c r="T21" s="1"/>
    </row>
    <row r="22" spans="1:20" x14ac:dyDescent="0.25">
      <c r="A22">
        <f t="shared" si="0"/>
        <v>12</v>
      </c>
      <c r="B22" s="8">
        <f t="shared" si="1"/>
        <v>77808.517927014444</v>
      </c>
      <c r="C22" s="2">
        <v>12</v>
      </c>
      <c r="D22" s="1">
        <f t="shared" si="12"/>
        <v>77808.517927014444</v>
      </c>
      <c r="E22" s="1">
        <f t="shared" si="2"/>
        <v>77808.517927014444</v>
      </c>
      <c r="F22" s="1">
        <f t="shared" si="3"/>
        <v>2172.4793184390319</v>
      </c>
      <c r="G22" s="1">
        <f t="shared" si="4"/>
        <v>2172.4793184390319</v>
      </c>
      <c r="H22" s="1">
        <f t="shared" si="5"/>
        <v>2172.4793184390319</v>
      </c>
      <c r="I22" s="1">
        <f t="shared" si="6"/>
        <v>2119.491966863005</v>
      </c>
      <c r="J22" s="1">
        <f t="shared" si="7"/>
        <v>2119.491966863005</v>
      </c>
      <c r="K22" s="1">
        <f t="shared" si="8"/>
        <v>339.11871469808079</v>
      </c>
      <c r="L22" s="1">
        <f t="shared" si="9"/>
        <v>339.11871469808079</v>
      </c>
      <c r="M22" s="1">
        <f t="shared" si="10"/>
        <v>4631.0900000001175</v>
      </c>
      <c r="N22" s="1">
        <f t="shared" si="11"/>
        <v>4631.0900000001175</v>
      </c>
      <c r="O22" s="4"/>
      <c r="P22" s="1"/>
      <c r="S22" s="1"/>
      <c r="T22" s="1"/>
    </row>
    <row r="23" spans="1:20" x14ac:dyDescent="0.25">
      <c r="A23">
        <f t="shared" si="0"/>
        <v>13</v>
      </c>
      <c r="B23" s="8">
        <f t="shared" si="1"/>
        <v>75569.256734858674</v>
      </c>
      <c r="C23" s="2">
        <v>13</v>
      </c>
      <c r="D23" s="1">
        <f t="shared" si="12"/>
        <v>75569.256734858674</v>
      </c>
      <c r="E23" s="1">
        <f t="shared" si="2"/>
        <v>75569.256734858674</v>
      </c>
      <c r="F23" s="1">
        <f t="shared" si="3"/>
        <v>2239.2611921557709</v>
      </c>
      <c r="G23" s="1">
        <f t="shared" si="4"/>
        <v>2239.2611921557709</v>
      </c>
      <c r="H23" s="1">
        <f t="shared" si="5"/>
        <v>2239.2611921557709</v>
      </c>
      <c r="I23" s="1">
        <f t="shared" si="6"/>
        <v>2061.9213860727127</v>
      </c>
      <c r="J23" s="1">
        <f t="shared" si="7"/>
        <v>2061.9213860727127</v>
      </c>
      <c r="K23" s="1">
        <f t="shared" si="8"/>
        <v>329.90742177163406</v>
      </c>
      <c r="L23" s="1">
        <f t="shared" si="9"/>
        <v>329.90742177163406</v>
      </c>
      <c r="M23" s="1">
        <f t="shared" si="10"/>
        <v>4631.0900000001175</v>
      </c>
      <c r="N23" s="1">
        <f t="shared" si="11"/>
        <v>4631.0900000001175</v>
      </c>
      <c r="P23" s="1"/>
      <c r="S23"/>
    </row>
    <row r="24" spans="1:20" x14ac:dyDescent="0.25">
      <c r="A24">
        <f t="shared" si="0"/>
        <v>14</v>
      </c>
      <c r="B24" s="8">
        <f t="shared" si="1"/>
        <v>73261.160798508063</v>
      </c>
      <c r="C24" s="2">
        <v>14</v>
      </c>
      <c r="D24" s="1">
        <f t="shared" si="12"/>
        <v>73261.160798508063</v>
      </c>
      <c r="E24" s="1">
        <f t="shared" si="2"/>
        <v>73261.160798508063</v>
      </c>
      <c r="F24" s="1">
        <f t="shared" si="3"/>
        <v>2308.0959363506158</v>
      </c>
      <c r="G24" s="1">
        <f t="shared" si="4"/>
        <v>2308.0959363506158</v>
      </c>
      <c r="H24" s="1">
        <f t="shared" si="5"/>
        <v>2308.0959363506158</v>
      </c>
      <c r="I24" s="1">
        <f t="shared" si="6"/>
        <v>2002.5810893530188</v>
      </c>
      <c r="J24" s="1">
        <f t="shared" si="7"/>
        <v>2002.5810893530188</v>
      </c>
      <c r="K24" s="1">
        <f t="shared" si="8"/>
        <v>320.41297429648301</v>
      </c>
      <c r="L24" s="1">
        <f t="shared" si="9"/>
        <v>320.41297429648301</v>
      </c>
      <c r="M24" s="1">
        <f t="shared" si="10"/>
        <v>4631.0900000001175</v>
      </c>
      <c r="N24" s="1">
        <f t="shared" si="11"/>
        <v>4631.0900000001175</v>
      </c>
      <c r="P24" s="1"/>
      <c r="S24"/>
    </row>
    <row r="25" spans="1:20" x14ac:dyDescent="0.25">
      <c r="A25">
        <f t="shared" si="0"/>
        <v>15</v>
      </c>
      <c r="B25" s="8">
        <f t="shared" si="1"/>
        <v>70882.114142378792</v>
      </c>
      <c r="C25" s="2">
        <v>15</v>
      </c>
      <c r="D25" s="1">
        <f t="shared" si="12"/>
        <v>70882.114142378792</v>
      </c>
      <c r="E25" s="1">
        <f t="shared" si="2"/>
        <v>70882.114142378792</v>
      </c>
      <c r="F25" s="1">
        <f t="shared" si="3"/>
        <v>2379.0466561292683</v>
      </c>
      <c r="G25" s="1">
        <f t="shared" si="4"/>
        <v>2379.0466561292683</v>
      </c>
      <c r="H25" s="1">
        <f t="shared" si="5"/>
        <v>2379.0466561292683</v>
      </c>
      <c r="I25" s="1">
        <f t="shared" si="6"/>
        <v>1941.4166757507321</v>
      </c>
      <c r="J25" s="1">
        <f t="shared" si="7"/>
        <v>1941.4166757507321</v>
      </c>
      <c r="K25" s="1">
        <f t="shared" si="8"/>
        <v>310.62666812011713</v>
      </c>
      <c r="L25" s="1">
        <f t="shared" si="9"/>
        <v>310.62666812011713</v>
      </c>
      <c r="M25" s="1">
        <f t="shared" si="10"/>
        <v>4631.0900000001175</v>
      </c>
      <c r="N25" s="1">
        <f t="shared" si="11"/>
        <v>4631.0900000001175</v>
      </c>
      <c r="P25" s="1"/>
      <c r="S25"/>
    </row>
    <row r="26" spans="1:20" x14ac:dyDescent="0.25">
      <c r="A26">
        <f t="shared" si="0"/>
        <v>16</v>
      </c>
      <c r="B26" s="8">
        <f t="shared" si="1"/>
        <v>68429.93574593449</v>
      </c>
      <c r="C26" s="2">
        <v>16</v>
      </c>
      <c r="D26" s="1">
        <f t="shared" si="12"/>
        <v>68429.93574593449</v>
      </c>
      <c r="E26" s="1">
        <f t="shared" si="2"/>
        <v>68429.93574593449</v>
      </c>
      <c r="F26" s="1">
        <f t="shared" si="3"/>
        <v>2452.1783964442975</v>
      </c>
      <c r="G26" s="1">
        <f t="shared" si="4"/>
        <v>2452.1783964442975</v>
      </c>
      <c r="H26" s="1">
        <f t="shared" si="5"/>
        <v>2452.1783964442975</v>
      </c>
      <c r="I26" s="1">
        <f t="shared" si="6"/>
        <v>1878.3720720308791</v>
      </c>
      <c r="J26" s="1">
        <f t="shared" si="7"/>
        <v>1878.3720720308791</v>
      </c>
      <c r="K26" s="1">
        <f t="shared" si="8"/>
        <v>300.53953152494063</v>
      </c>
      <c r="L26" s="1">
        <f t="shared" si="9"/>
        <v>300.53953152494063</v>
      </c>
      <c r="M26" s="1">
        <f t="shared" si="10"/>
        <v>4631.0900000001175</v>
      </c>
      <c r="N26" s="1">
        <f t="shared" si="11"/>
        <v>4631.0900000001175</v>
      </c>
      <c r="P26" s="1"/>
      <c r="S26"/>
    </row>
    <row r="27" spans="1:20" x14ac:dyDescent="0.25">
      <c r="A27">
        <f t="shared" si="0"/>
        <v>17</v>
      </c>
      <c r="B27" s="8">
        <f t="shared" si="1"/>
        <v>65902.377544208575</v>
      </c>
      <c r="C27" s="2">
        <v>17</v>
      </c>
      <c r="D27" s="1">
        <f t="shared" si="12"/>
        <v>65902.377544208575</v>
      </c>
      <c r="E27" s="1">
        <f t="shared" si="2"/>
        <v>65902.377544208575</v>
      </c>
      <c r="F27" s="1">
        <f t="shared" si="3"/>
        <v>2527.5582017259085</v>
      </c>
      <c r="G27" s="1">
        <f t="shared" si="4"/>
        <v>2527.5582017259085</v>
      </c>
      <c r="H27" s="1">
        <f t="shared" si="5"/>
        <v>2527.5582017259085</v>
      </c>
      <c r="I27" s="1">
        <f t="shared" si="6"/>
        <v>1813.38948127087</v>
      </c>
      <c r="J27" s="1">
        <f t="shared" si="7"/>
        <v>1813.38948127087</v>
      </c>
      <c r="K27" s="1">
        <f t="shared" si="8"/>
        <v>290.1423170033392</v>
      </c>
      <c r="L27" s="1">
        <f t="shared" si="9"/>
        <v>290.1423170033392</v>
      </c>
      <c r="M27" s="1">
        <f t="shared" si="10"/>
        <v>4631.0900000001175</v>
      </c>
      <c r="N27" s="1">
        <f t="shared" si="11"/>
        <v>4631.0900000001175</v>
      </c>
      <c r="P27" s="1"/>
      <c r="S27"/>
    </row>
    <row r="28" spans="1:20" x14ac:dyDescent="0.25">
      <c r="A28">
        <f t="shared" si="0"/>
        <v>18</v>
      </c>
      <c r="B28" s="8">
        <f t="shared" si="1"/>
        <v>63297.122366862823</v>
      </c>
      <c r="C28" s="2">
        <v>18</v>
      </c>
      <c r="D28" s="1">
        <f t="shared" si="12"/>
        <v>63297.122366862823</v>
      </c>
      <c r="E28" s="1">
        <f t="shared" si="2"/>
        <v>63297.122366862823</v>
      </c>
      <c r="F28" s="1">
        <f t="shared" si="3"/>
        <v>2605.2551773457499</v>
      </c>
      <c r="G28" s="1">
        <f t="shared" si="4"/>
        <v>2605.2551773457499</v>
      </c>
      <c r="H28" s="1">
        <f t="shared" si="5"/>
        <v>2605.2551773457499</v>
      </c>
      <c r="I28" s="1">
        <f t="shared" si="6"/>
        <v>1746.4093298744544</v>
      </c>
      <c r="J28" s="1">
        <f t="shared" si="7"/>
        <v>1746.4093298744544</v>
      </c>
      <c r="K28" s="1">
        <f t="shared" si="8"/>
        <v>279.4254927799127</v>
      </c>
      <c r="L28" s="1">
        <f t="shared" si="9"/>
        <v>279.4254927799127</v>
      </c>
      <c r="M28" s="1">
        <f t="shared" si="10"/>
        <v>4631.0900000001175</v>
      </c>
      <c r="N28" s="1">
        <f t="shared" si="11"/>
        <v>4631.0900000001175</v>
      </c>
      <c r="O28" s="4"/>
      <c r="P28" s="1"/>
      <c r="S28"/>
    </row>
    <row r="29" spans="1:20" x14ac:dyDescent="0.25">
      <c r="A29">
        <f t="shared" si="0"/>
        <v>19</v>
      </c>
      <c r="B29" s="8">
        <f t="shared" si="1"/>
        <v>60611.781813892696</v>
      </c>
      <c r="C29" s="2">
        <v>19</v>
      </c>
      <c r="D29" s="1">
        <f t="shared" si="12"/>
        <v>60611.781813892696</v>
      </c>
      <c r="E29" s="1">
        <f t="shared" si="2"/>
        <v>60611.781813892696</v>
      </c>
      <c r="F29" s="1">
        <f t="shared" si="3"/>
        <v>2685.3405529701295</v>
      </c>
      <c r="G29" s="1">
        <f t="shared" si="4"/>
        <v>2685.3405529701295</v>
      </c>
      <c r="H29" s="1">
        <f t="shared" si="5"/>
        <v>2685.3405529701295</v>
      </c>
      <c r="I29" s="1">
        <f t="shared" si="6"/>
        <v>1677.370212956886</v>
      </c>
      <c r="J29" s="1">
        <f t="shared" si="7"/>
        <v>1677.370212956886</v>
      </c>
      <c r="K29" s="1">
        <f t="shared" si="8"/>
        <v>268.37923407310177</v>
      </c>
      <c r="L29" s="1">
        <f t="shared" si="9"/>
        <v>268.37923407310177</v>
      </c>
      <c r="M29" s="1">
        <f t="shared" si="10"/>
        <v>4631.0900000001175</v>
      </c>
      <c r="N29" s="1">
        <f t="shared" si="11"/>
        <v>4631.0900000001175</v>
      </c>
      <c r="P29" s="1"/>
      <c r="S29"/>
    </row>
    <row r="30" spans="1:20" x14ac:dyDescent="0.25">
      <c r="A30">
        <f t="shared" si="0"/>
        <v>20</v>
      </c>
      <c r="B30" s="8">
        <f t="shared" si="1"/>
        <v>57843.894066032008</v>
      </c>
      <c r="C30" s="2">
        <v>20</v>
      </c>
      <c r="D30" s="1">
        <f t="shared" si="12"/>
        <v>57843.894066032008</v>
      </c>
      <c r="E30" s="1">
        <f t="shared" si="2"/>
        <v>57843.894066032008</v>
      </c>
      <c r="F30" s="1">
        <f t="shared" si="3"/>
        <v>2767.887747860686</v>
      </c>
      <c r="G30" s="1">
        <f t="shared" si="4"/>
        <v>2767.887747860686</v>
      </c>
      <c r="H30" s="1">
        <f t="shared" si="5"/>
        <v>2767.887747860686</v>
      </c>
      <c r="I30" s="1">
        <f t="shared" si="6"/>
        <v>1606.2088380512339</v>
      </c>
      <c r="J30" s="1">
        <f t="shared" si="7"/>
        <v>1606.2088380512339</v>
      </c>
      <c r="K30" s="1">
        <f t="shared" si="8"/>
        <v>256.99341408819743</v>
      </c>
      <c r="L30" s="1">
        <f t="shared" si="9"/>
        <v>256.99341408819743</v>
      </c>
      <c r="M30" s="1">
        <f t="shared" si="10"/>
        <v>4631.0900000001175</v>
      </c>
      <c r="N30" s="1">
        <f t="shared" si="11"/>
        <v>4631.0900000001175</v>
      </c>
      <c r="P30" s="1"/>
      <c r="S30"/>
    </row>
    <row r="31" spans="1:20" x14ac:dyDescent="0.25">
      <c r="A31">
        <f t="shared" si="0"/>
        <v>21</v>
      </c>
      <c r="B31" s="8">
        <f t="shared" si="1"/>
        <v>54990.921627849595</v>
      </c>
      <c r="C31" s="2">
        <v>21</v>
      </c>
      <c r="D31" s="1">
        <f t="shared" si="12"/>
        <v>54990.921627849595</v>
      </c>
      <c r="E31" s="1">
        <f t="shared" si="2"/>
        <v>54990.921627849595</v>
      </c>
      <c r="F31" s="1">
        <f t="shared" si="3"/>
        <v>2852.9724381824135</v>
      </c>
      <c r="G31" s="1">
        <f t="shared" si="4"/>
        <v>2852.9724381824135</v>
      </c>
      <c r="H31" s="1">
        <f t="shared" si="5"/>
        <v>2852.9724381824135</v>
      </c>
      <c r="I31" s="1">
        <f t="shared" si="6"/>
        <v>1532.8599670842275</v>
      </c>
      <c r="J31" s="1">
        <f t="shared" si="7"/>
        <v>1532.8599670842275</v>
      </c>
      <c r="K31" s="1">
        <f t="shared" si="8"/>
        <v>245.2575947334764</v>
      </c>
      <c r="L31" s="1">
        <f t="shared" si="9"/>
        <v>245.2575947334764</v>
      </c>
      <c r="M31" s="1">
        <f t="shared" si="10"/>
        <v>4631.0900000001175</v>
      </c>
      <c r="N31" s="1">
        <f t="shared" si="11"/>
        <v>4631.0900000001175</v>
      </c>
      <c r="P31" s="1"/>
      <c r="S31"/>
    </row>
    <row r="32" spans="1:20" x14ac:dyDescent="0.25">
      <c r="A32">
        <f t="shared" si="0"/>
        <v>22</v>
      </c>
      <c r="B32" s="8">
        <f t="shared" si="1"/>
        <v>52050.249001468874</v>
      </c>
      <c r="C32" s="2">
        <v>22</v>
      </c>
      <c r="D32" s="1">
        <f t="shared" si="12"/>
        <v>52050.249001468874</v>
      </c>
      <c r="E32" s="1">
        <f t="shared" si="2"/>
        <v>52050.249001468874</v>
      </c>
      <c r="F32" s="1">
        <f t="shared" si="3"/>
        <v>2940.6726263807222</v>
      </c>
      <c r="G32" s="1">
        <f t="shared" si="4"/>
        <v>2940.6726263807222</v>
      </c>
      <c r="H32" s="1">
        <f t="shared" si="5"/>
        <v>2940.6726263807222</v>
      </c>
      <c r="I32" s="1">
        <f t="shared" si="6"/>
        <v>1457.2563565684443</v>
      </c>
      <c r="J32" s="1">
        <f t="shared" si="7"/>
        <v>1457.2563565684443</v>
      </c>
      <c r="K32" s="1">
        <f t="shared" si="8"/>
        <v>233.1610170509511</v>
      </c>
      <c r="L32" s="1">
        <f t="shared" si="9"/>
        <v>233.1610170509511</v>
      </c>
      <c r="M32" s="1">
        <f t="shared" si="10"/>
        <v>4631.0900000001175</v>
      </c>
      <c r="N32" s="1">
        <f t="shared" si="11"/>
        <v>4631.0900000001175</v>
      </c>
      <c r="P32" s="1"/>
      <c r="S32"/>
    </row>
    <row r="33" spans="1:19" x14ac:dyDescent="0.25">
      <c r="A33">
        <f t="shared" si="0"/>
        <v>23</v>
      </c>
      <c r="B33" s="8">
        <f t="shared" si="1"/>
        <v>49019.180288777723</v>
      </c>
      <c r="C33" s="2">
        <v>23</v>
      </c>
      <c r="D33" s="1">
        <f t="shared" si="12"/>
        <v>49019.180288777723</v>
      </c>
      <c r="E33" s="1">
        <f t="shared" si="2"/>
        <v>49019.180288777723</v>
      </c>
      <c r="F33" s="1">
        <f t="shared" si="3"/>
        <v>3031.068712691148</v>
      </c>
      <c r="G33" s="1">
        <f t="shared" si="4"/>
        <v>3031.068712691148</v>
      </c>
      <c r="H33" s="1">
        <f t="shared" si="5"/>
        <v>3031.068712691148</v>
      </c>
      <c r="I33" s="1">
        <f t="shared" si="6"/>
        <v>1379.3286959560085</v>
      </c>
      <c r="J33" s="1">
        <f t="shared" si="7"/>
        <v>1379.3286959560085</v>
      </c>
      <c r="K33" s="1">
        <f t="shared" si="8"/>
        <v>220.69259135296136</v>
      </c>
      <c r="L33" s="1">
        <f t="shared" si="9"/>
        <v>220.69259135296136</v>
      </c>
      <c r="M33" s="1">
        <f t="shared" si="10"/>
        <v>4631.0900000001175</v>
      </c>
      <c r="N33" s="1">
        <f t="shared" si="11"/>
        <v>4631.0900000001175</v>
      </c>
      <c r="P33" s="1"/>
      <c r="S33"/>
    </row>
    <row r="34" spans="1:19" x14ac:dyDescent="0.25">
      <c r="A34">
        <f t="shared" si="0"/>
        <v>24</v>
      </c>
      <c r="B34" s="8">
        <f t="shared" si="1"/>
        <v>45894.936719930454</v>
      </c>
      <c r="C34" s="2">
        <v>24</v>
      </c>
      <c r="D34" s="1">
        <f t="shared" si="12"/>
        <v>45894.936719930454</v>
      </c>
      <c r="E34" s="1">
        <f t="shared" si="2"/>
        <v>45894.936719930454</v>
      </c>
      <c r="F34" s="1">
        <f t="shared" si="3"/>
        <v>3124.2435688472669</v>
      </c>
      <c r="G34" s="1">
        <f t="shared" si="4"/>
        <v>3124.2435688472669</v>
      </c>
      <c r="H34" s="1">
        <f t="shared" si="5"/>
        <v>3124.2435688472669</v>
      </c>
      <c r="I34" s="1">
        <f t="shared" si="6"/>
        <v>1299.0055440972851</v>
      </c>
      <c r="J34" s="1">
        <f t="shared" si="7"/>
        <v>1299.0055440972851</v>
      </c>
      <c r="K34" s="1">
        <f t="shared" si="8"/>
        <v>207.84088705556562</v>
      </c>
      <c r="L34" s="1">
        <f t="shared" si="9"/>
        <v>207.84088705556562</v>
      </c>
      <c r="M34" s="1">
        <f t="shared" si="10"/>
        <v>4631.0900000001175</v>
      </c>
      <c r="N34" s="1">
        <f t="shared" si="11"/>
        <v>4631.0900000001175</v>
      </c>
      <c r="O34" s="4"/>
      <c r="P34" s="1"/>
      <c r="S34"/>
    </row>
    <row r="35" spans="1:19" x14ac:dyDescent="0.25">
      <c r="A35">
        <f t="shared" si="0"/>
        <v>25</v>
      </c>
      <c r="B35" s="8">
        <f t="shared" si="1"/>
        <v>42674.65410587607</v>
      </c>
      <c r="C35" s="2">
        <v>25</v>
      </c>
      <c r="D35" s="1">
        <f t="shared" si="12"/>
        <v>42674.65410587607</v>
      </c>
      <c r="E35" s="1">
        <f t="shared" si="2"/>
        <v>42674.65410587607</v>
      </c>
      <c r="F35" s="1">
        <f t="shared" si="3"/>
        <v>3220.2826140543839</v>
      </c>
      <c r="G35" s="1">
        <f t="shared" si="4"/>
        <v>3220.2826140543839</v>
      </c>
      <c r="H35" s="1">
        <f t="shared" si="5"/>
        <v>3220.2826140543839</v>
      </c>
      <c r="I35" s="1">
        <f t="shared" si="6"/>
        <v>1216.2132637463219</v>
      </c>
      <c r="J35" s="1">
        <f t="shared" si="7"/>
        <v>1216.2132637463219</v>
      </c>
      <c r="K35" s="1">
        <f t="shared" si="8"/>
        <v>194.59412219941152</v>
      </c>
      <c r="L35" s="1">
        <f t="shared" si="9"/>
        <v>194.59412219941152</v>
      </c>
      <c r="M35" s="1">
        <f t="shared" si="10"/>
        <v>4631.0900000001175</v>
      </c>
      <c r="N35" s="1">
        <f t="shared" si="11"/>
        <v>4631.0900000001175</v>
      </c>
      <c r="P35" s="1"/>
      <c r="S35"/>
    </row>
    <row r="36" spans="1:19" x14ac:dyDescent="0.25">
      <c r="A36">
        <f t="shared" si="0"/>
        <v>26</v>
      </c>
      <c r="B36" s="8">
        <f t="shared" si="1"/>
        <v>39355.380212577424</v>
      </c>
      <c r="C36" s="2">
        <v>26</v>
      </c>
      <c r="D36" s="1">
        <f t="shared" si="12"/>
        <v>39355.380212577424</v>
      </c>
      <c r="E36" s="1">
        <f t="shared" si="2"/>
        <v>39355.380212577424</v>
      </c>
      <c r="F36" s="1">
        <f t="shared" si="3"/>
        <v>3319.2738932986504</v>
      </c>
      <c r="G36" s="1">
        <f t="shared" si="4"/>
        <v>3319.2738932986504</v>
      </c>
      <c r="H36" s="1">
        <f t="shared" si="5"/>
        <v>3319.2738932986504</v>
      </c>
      <c r="I36" s="1">
        <f t="shared" si="6"/>
        <v>1130.8759540529891</v>
      </c>
      <c r="J36" s="1">
        <f t="shared" si="7"/>
        <v>1130.8759540529891</v>
      </c>
      <c r="K36" s="1">
        <f t="shared" si="8"/>
        <v>180.94015264847826</v>
      </c>
      <c r="L36" s="1">
        <f t="shared" si="9"/>
        <v>180.94015264847826</v>
      </c>
      <c r="M36" s="1">
        <f t="shared" si="10"/>
        <v>4631.0900000001175</v>
      </c>
      <c r="N36" s="1">
        <f t="shared" si="11"/>
        <v>4631.0900000001175</v>
      </c>
      <c r="P36" s="1"/>
      <c r="S36"/>
    </row>
    <row r="37" spans="1:19" x14ac:dyDescent="0.25">
      <c r="A37">
        <f t="shared" si="0"/>
        <v>27</v>
      </c>
      <c r="B37" s="8">
        <f t="shared" si="1"/>
        <v>35934.072054514028</v>
      </c>
      <c r="C37" s="2">
        <v>27</v>
      </c>
      <c r="D37" s="1">
        <f t="shared" si="12"/>
        <v>35934.072054514028</v>
      </c>
      <c r="E37" s="1">
        <f t="shared" si="2"/>
        <v>35934.072054514028</v>
      </c>
      <c r="F37" s="1">
        <f t="shared" si="3"/>
        <v>3421.3081580633943</v>
      </c>
      <c r="G37" s="1">
        <f t="shared" si="4"/>
        <v>3421.3081580633943</v>
      </c>
      <c r="H37" s="1">
        <f t="shared" si="5"/>
        <v>3421.3081580633943</v>
      </c>
      <c r="I37" s="1">
        <f t="shared" si="6"/>
        <v>1042.9153809799334</v>
      </c>
      <c r="J37" s="1">
        <f t="shared" si="7"/>
        <v>1042.9153809799334</v>
      </c>
      <c r="K37" s="1">
        <f t="shared" si="8"/>
        <v>166.86646095678935</v>
      </c>
      <c r="L37" s="1">
        <f t="shared" si="9"/>
        <v>166.86646095678935</v>
      </c>
      <c r="M37" s="1">
        <f t="shared" si="10"/>
        <v>4631.0900000001175</v>
      </c>
      <c r="N37" s="1">
        <f t="shared" si="11"/>
        <v>4631.0900000001175</v>
      </c>
      <c r="P37" s="1"/>
      <c r="S37"/>
    </row>
    <row r="38" spans="1:19" x14ac:dyDescent="0.25">
      <c r="A38">
        <f t="shared" si="0"/>
        <v>28</v>
      </c>
      <c r="B38" s="8">
        <f t="shared" si="1"/>
        <v>32407.593104987354</v>
      </c>
      <c r="C38" s="2">
        <v>28</v>
      </c>
      <c r="D38" s="1">
        <f t="shared" si="12"/>
        <v>32407.593104987354</v>
      </c>
      <c r="E38" s="1">
        <f t="shared" si="2"/>
        <v>32407.593104987354</v>
      </c>
      <c r="F38" s="1">
        <f t="shared" si="3"/>
        <v>3526.4789495266741</v>
      </c>
      <c r="G38" s="1">
        <f t="shared" si="4"/>
        <v>3526.4789495266741</v>
      </c>
      <c r="H38" s="1">
        <f t="shared" si="5"/>
        <v>3526.4789495266741</v>
      </c>
      <c r="I38" s="1">
        <f t="shared" si="6"/>
        <v>952.25090558055433</v>
      </c>
      <c r="J38" s="1">
        <f t="shared" si="7"/>
        <v>952.25090558055433</v>
      </c>
      <c r="K38" s="1">
        <f t="shared" si="8"/>
        <v>152.36014489288868</v>
      </c>
      <c r="L38" s="1">
        <f t="shared" si="9"/>
        <v>152.36014489288868</v>
      </c>
      <c r="M38" s="1">
        <f t="shared" si="10"/>
        <v>4631.0900000001175</v>
      </c>
      <c r="N38" s="1">
        <f t="shared" si="11"/>
        <v>4631.0900000001175</v>
      </c>
      <c r="P38" s="1"/>
      <c r="S38"/>
    </row>
    <row r="39" spans="1:19" x14ac:dyDescent="0.25">
      <c r="A39">
        <f t="shared" si="0"/>
        <v>29</v>
      </c>
      <c r="B39" s="8">
        <f t="shared" si="1"/>
        <v>28772.710420671046</v>
      </c>
      <c r="C39" s="2">
        <v>29</v>
      </c>
      <c r="D39" s="1">
        <f t="shared" si="12"/>
        <v>28772.710420671046</v>
      </c>
      <c r="E39" s="1">
        <f t="shared" si="2"/>
        <v>28772.710420671046</v>
      </c>
      <c r="F39" s="1">
        <f t="shared" si="3"/>
        <v>3634.8826843163088</v>
      </c>
      <c r="G39" s="1">
        <f t="shared" si="4"/>
        <v>3634.8826843163088</v>
      </c>
      <c r="H39" s="1">
        <f t="shared" si="5"/>
        <v>3634.8826843163088</v>
      </c>
      <c r="I39" s="1">
        <f t="shared" si="6"/>
        <v>858.79941007224897</v>
      </c>
      <c r="J39" s="1">
        <f t="shared" si="7"/>
        <v>858.79941007224897</v>
      </c>
      <c r="K39" s="1">
        <f t="shared" si="8"/>
        <v>137.40790561155984</v>
      </c>
      <c r="L39" s="1">
        <f t="shared" si="9"/>
        <v>137.40790561155984</v>
      </c>
      <c r="M39" s="1">
        <f t="shared" si="10"/>
        <v>4631.0900000001175</v>
      </c>
      <c r="N39" s="1">
        <f t="shared" si="11"/>
        <v>4631.0900000001175</v>
      </c>
      <c r="P39" s="1"/>
      <c r="S39"/>
    </row>
    <row r="40" spans="1:19" x14ac:dyDescent="0.25">
      <c r="A40">
        <f t="shared" si="0"/>
        <v>30</v>
      </c>
      <c r="B40" s="8">
        <f t="shared" si="1"/>
        <v>25026.091677770029</v>
      </c>
      <c r="C40" s="2">
        <v>30</v>
      </c>
      <c r="D40" s="1">
        <f t="shared" si="12"/>
        <v>25026.091677770029</v>
      </c>
      <c r="E40" s="1">
        <f t="shared" si="2"/>
        <v>25026.091677770029</v>
      </c>
      <c r="F40" s="1">
        <f t="shared" si="3"/>
        <v>3746.6187429010183</v>
      </c>
      <c r="G40" s="1">
        <f t="shared" si="4"/>
        <v>3746.6187429010183</v>
      </c>
      <c r="H40" s="1">
        <f t="shared" si="5"/>
        <v>3746.6187429010183</v>
      </c>
      <c r="I40" s="1">
        <f t="shared" si="6"/>
        <v>762.47522163715428</v>
      </c>
      <c r="J40" s="1">
        <f t="shared" si="7"/>
        <v>762.47522163715428</v>
      </c>
      <c r="K40" s="1">
        <f t="shared" si="8"/>
        <v>121.99603546194469</v>
      </c>
      <c r="L40" s="1">
        <f t="shared" si="9"/>
        <v>121.99603546194469</v>
      </c>
      <c r="M40" s="1">
        <f t="shared" si="10"/>
        <v>4631.0900000001175</v>
      </c>
      <c r="N40" s="1">
        <f t="shared" si="11"/>
        <v>4631.0900000001175</v>
      </c>
      <c r="P40" s="1"/>
      <c r="S40"/>
    </row>
    <row r="41" spans="1:19" x14ac:dyDescent="0.25">
      <c r="A41">
        <f t="shared" si="0"/>
        <v>31</v>
      </c>
      <c r="B41" s="8">
        <f t="shared" si="1"/>
        <v>21164.302117071325</v>
      </c>
      <c r="C41" s="2">
        <v>31</v>
      </c>
      <c r="D41" s="1">
        <f t="shared" si="12"/>
        <v>21164.302117071325</v>
      </c>
      <c r="E41" s="1">
        <f t="shared" si="2"/>
        <v>21164.302117071325</v>
      </c>
      <c r="F41" s="1">
        <f t="shared" si="3"/>
        <v>3861.7895606987054</v>
      </c>
      <c r="G41" s="1">
        <f t="shared" si="4"/>
        <v>3861.7895606987054</v>
      </c>
      <c r="H41" s="1">
        <f t="shared" si="5"/>
        <v>3861.7895606987054</v>
      </c>
      <c r="I41" s="1">
        <f t="shared" si="6"/>
        <v>663.19003388052772</v>
      </c>
      <c r="J41" s="1">
        <f t="shared" si="7"/>
        <v>663.19003388052772</v>
      </c>
      <c r="K41" s="1">
        <f t="shared" si="8"/>
        <v>106.11040542088443</v>
      </c>
      <c r="L41" s="1">
        <f t="shared" si="9"/>
        <v>106.11040542088443</v>
      </c>
      <c r="M41" s="1">
        <f t="shared" si="10"/>
        <v>4631.0900000001175</v>
      </c>
      <c r="N41" s="1">
        <f t="shared" si="11"/>
        <v>4631.0900000001175</v>
      </c>
      <c r="P41" s="1"/>
      <c r="S41"/>
    </row>
    <row r="42" spans="1:19" x14ac:dyDescent="0.25">
      <c r="A42">
        <f t="shared" ref="A42:A70" si="13">IF(C42&lt;=$R$9,C42,"")</f>
        <v>32</v>
      </c>
      <c r="B42" s="8">
        <f t="shared" si="1"/>
        <v>17183.801395085935</v>
      </c>
      <c r="C42" s="2">
        <v>32</v>
      </c>
      <c r="D42" s="1">
        <f t="shared" si="12"/>
        <v>17183.801395085935</v>
      </c>
      <c r="E42" s="1">
        <f t="shared" si="2"/>
        <v>17183.801395085935</v>
      </c>
      <c r="F42" s="1">
        <f t="shared" si="3"/>
        <v>3980.5007219853906</v>
      </c>
      <c r="G42" s="1">
        <f t="shared" si="4"/>
        <v>3980.5007219853906</v>
      </c>
      <c r="H42" s="1">
        <f t="shared" si="5"/>
        <v>3980.5007219853906</v>
      </c>
      <c r="I42" s="1">
        <f t="shared" si="6"/>
        <v>560.8528258747649</v>
      </c>
      <c r="J42" s="1">
        <f t="shared" si="7"/>
        <v>560.8528258747649</v>
      </c>
      <c r="K42" s="1">
        <f t="shared" si="8"/>
        <v>89.736452139962381</v>
      </c>
      <c r="L42" s="1">
        <f t="shared" si="9"/>
        <v>89.736452139962381</v>
      </c>
      <c r="M42" s="1">
        <f t="shared" si="10"/>
        <v>4631.0900000001175</v>
      </c>
      <c r="N42" s="1">
        <f t="shared" si="11"/>
        <v>4631.0900000001175</v>
      </c>
      <c r="P42" s="1"/>
      <c r="S42"/>
    </row>
    <row r="43" spans="1:19" x14ac:dyDescent="0.25">
      <c r="A43">
        <f t="shared" si="13"/>
        <v>33</v>
      </c>
      <c r="B43" s="8">
        <f t="shared" si="1"/>
        <v>13080.940338395027</v>
      </c>
      <c r="C43" s="2">
        <v>33</v>
      </c>
      <c r="D43" s="1">
        <f t="shared" si="12"/>
        <v>13080.940338395027</v>
      </c>
      <c r="E43" s="1">
        <f t="shared" si="2"/>
        <v>13080.940338395027</v>
      </c>
      <c r="F43" s="1">
        <f t="shared" ref="F43:F70" si="14">IFERROR(IF(A43&lt;$R$9,IFERROR(IF(H43&gt;=0,N43-J43-L43,""),""),IF(A43=$R$9,D42,"")),"")</f>
        <v>4102.8610566909092</v>
      </c>
      <c r="G43" s="1">
        <f t="shared" si="4"/>
        <v>4102.8610566909092</v>
      </c>
      <c r="H43" s="1">
        <f t="shared" si="5"/>
        <v>4102.8610566909092</v>
      </c>
      <c r="I43" s="1">
        <f t="shared" si="6"/>
        <v>455.36977871483458</v>
      </c>
      <c r="J43" s="1">
        <f t="shared" si="7"/>
        <v>455.36977871483458</v>
      </c>
      <c r="K43" s="1">
        <f t="shared" si="8"/>
        <v>72.859164594373539</v>
      </c>
      <c r="L43" s="1">
        <f t="shared" si="9"/>
        <v>72.859164594373539</v>
      </c>
      <c r="M43" s="1">
        <f t="shared" ref="M43:M70" si="15">IFERROR(IF(A43&lt;$R$9,N43,F43+I43+K43),"")</f>
        <v>4631.0900000001175</v>
      </c>
      <c r="N43" s="1">
        <f t="shared" si="11"/>
        <v>4631.0900000001175</v>
      </c>
      <c r="P43" s="1"/>
      <c r="S43"/>
    </row>
    <row r="44" spans="1:19" x14ac:dyDescent="0.25">
      <c r="A44">
        <f t="shared" si="13"/>
        <v>34</v>
      </c>
      <c r="B44" s="8">
        <f t="shared" si="1"/>
        <v>8851.9575982249244</v>
      </c>
      <c r="C44" s="2">
        <v>34</v>
      </c>
      <c r="D44" s="1">
        <f t="shared" si="12"/>
        <v>8851.9575982249244</v>
      </c>
      <c r="E44" s="1">
        <f t="shared" si="2"/>
        <v>8851.9575982249244</v>
      </c>
      <c r="F44" s="1">
        <f t="shared" si="14"/>
        <v>4228.9827401701023</v>
      </c>
      <c r="G44" s="1">
        <f t="shared" si="4"/>
        <v>4228.9827401701023</v>
      </c>
      <c r="H44" s="1">
        <f t="shared" si="5"/>
        <v>4228.9827401701023</v>
      </c>
      <c r="I44" s="1">
        <f t="shared" si="6"/>
        <v>346.64418950863387</v>
      </c>
      <c r="J44" s="1">
        <f t="shared" si="7"/>
        <v>346.64418950863387</v>
      </c>
      <c r="K44" s="1">
        <f t="shared" si="8"/>
        <v>55.463070321381423</v>
      </c>
      <c r="L44" s="1">
        <f t="shared" si="9"/>
        <v>55.463070321381423</v>
      </c>
      <c r="M44" s="1">
        <f t="shared" si="15"/>
        <v>4631.0900000001175</v>
      </c>
      <c r="N44" s="1">
        <f t="shared" si="11"/>
        <v>4631.0900000001175</v>
      </c>
      <c r="P44" s="1"/>
      <c r="S44"/>
    </row>
    <row r="45" spans="1:19" x14ac:dyDescent="0.25">
      <c r="A45">
        <f t="shared" si="13"/>
        <v>35</v>
      </c>
      <c r="B45" s="8">
        <f t="shared" si="1"/>
        <v>4492.9762021839651</v>
      </c>
      <c r="C45" s="2">
        <v>35</v>
      </c>
      <c r="D45" s="1">
        <f t="shared" si="12"/>
        <v>4492.9762021839651</v>
      </c>
      <c r="E45" s="1">
        <f t="shared" si="2"/>
        <v>4492.9762021839651</v>
      </c>
      <c r="F45" s="1">
        <f t="shared" si="14"/>
        <v>4358.9813960409592</v>
      </c>
      <c r="G45" s="1">
        <f t="shared" si="4"/>
        <v>4358.9813960409592</v>
      </c>
      <c r="H45" s="1">
        <f t="shared" si="5"/>
        <v>4358.9813960409592</v>
      </c>
      <c r="I45" s="1">
        <f t="shared" si="6"/>
        <v>234.57638272341217</v>
      </c>
      <c r="J45" s="1">
        <f t="shared" si="7"/>
        <v>234.57638272341217</v>
      </c>
      <c r="K45" s="1">
        <f t="shared" si="8"/>
        <v>37.532221235745951</v>
      </c>
      <c r="L45" s="1">
        <f t="shared" si="9"/>
        <v>37.532221235745951</v>
      </c>
      <c r="M45" s="1">
        <f t="shared" si="15"/>
        <v>4631.0900000001175</v>
      </c>
      <c r="N45" s="1">
        <f t="shared" si="11"/>
        <v>4631.0900000001175</v>
      </c>
      <c r="P45" s="1"/>
      <c r="S45"/>
    </row>
    <row r="46" spans="1:19" x14ac:dyDescent="0.25">
      <c r="A46">
        <f t="shared" si="13"/>
        <v>36</v>
      </c>
      <c r="B46" s="8" t="str">
        <f t="shared" si="1"/>
        <v/>
      </c>
      <c r="C46" s="2">
        <v>36</v>
      </c>
      <c r="D46" s="1" t="str">
        <f t="shared" si="12"/>
        <v/>
      </c>
      <c r="E46" s="1">
        <f t="shared" si="2"/>
        <v>-4.4565240386873484E-11</v>
      </c>
      <c r="F46" s="1">
        <f t="shared" si="14"/>
        <v>4492.9762021839651</v>
      </c>
      <c r="G46" s="1">
        <f t="shared" si="4"/>
        <v>4492.9762021840097</v>
      </c>
      <c r="H46" s="1">
        <f t="shared" si="5"/>
        <v>4492.9762021840097</v>
      </c>
      <c r="I46" s="1">
        <f t="shared" si="6"/>
        <v>119.06361880698972</v>
      </c>
      <c r="J46" s="1">
        <f t="shared" si="7"/>
        <v>119.06361880698972</v>
      </c>
      <c r="K46" s="1">
        <f>IFERROR(IF(L46&gt;=0,I46*16%,""),"")</f>
        <v>19.050179009118356</v>
      </c>
      <c r="L46" s="1">
        <f t="shared" si="9"/>
        <v>19.050179009118356</v>
      </c>
      <c r="M46" s="1">
        <f t="shared" si="15"/>
        <v>4631.0900000000729</v>
      </c>
      <c r="N46" s="1">
        <f t="shared" si="11"/>
        <v>4631.0900000001175</v>
      </c>
      <c r="P46" s="1"/>
      <c r="S46"/>
    </row>
    <row r="47" spans="1:19" x14ac:dyDescent="0.25">
      <c r="A47" t="str">
        <f t="shared" si="13"/>
        <v/>
      </c>
      <c r="B47" s="8" t="str">
        <f t="shared" si="1"/>
        <v/>
      </c>
      <c r="C47" s="2">
        <v>37</v>
      </c>
      <c r="D47" s="1" t="str">
        <f t="shared" si="12"/>
        <v/>
      </c>
      <c r="E47" s="1" t="e">
        <f t="shared" si="2"/>
        <v>#VALUE!</v>
      </c>
      <c r="F47" s="1" t="str">
        <f t="shared" si="14"/>
        <v/>
      </c>
      <c r="G47" s="1" t="str">
        <f t="shared" si="4"/>
        <v/>
      </c>
      <c r="H47" s="1" t="e">
        <f t="shared" si="5"/>
        <v>#VALUE!</v>
      </c>
      <c r="I47" s="1" t="str">
        <f t="shared" si="6"/>
        <v/>
      </c>
      <c r="J47" s="1" t="e">
        <f t="shared" si="7"/>
        <v>#VALUE!</v>
      </c>
      <c r="K47" s="1" t="str">
        <f t="shared" si="8"/>
        <v/>
      </c>
      <c r="L47" s="1" t="e">
        <f t="shared" si="9"/>
        <v>#VALUE!</v>
      </c>
      <c r="M47" s="1" t="str">
        <f t="shared" si="15"/>
        <v/>
      </c>
      <c r="N47" s="1">
        <f t="shared" si="11"/>
        <v>4631.0900000001175</v>
      </c>
      <c r="S47"/>
    </row>
    <row r="48" spans="1:19" x14ac:dyDescent="0.25">
      <c r="A48" t="str">
        <f t="shared" si="13"/>
        <v/>
      </c>
      <c r="B48" s="8" t="str">
        <f t="shared" si="1"/>
        <v/>
      </c>
      <c r="C48" s="2">
        <v>38</v>
      </c>
      <c r="D48" s="1" t="str">
        <f t="shared" si="12"/>
        <v/>
      </c>
      <c r="E48" s="1" t="e">
        <f t="shared" si="2"/>
        <v>#VALUE!</v>
      </c>
      <c r="F48" s="1" t="str">
        <f t="shared" si="14"/>
        <v/>
      </c>
      <c r="G48" s="1" t="str">
        <f t="shared" si="4"/>
        <v/>
      </c>
      <c r="H48" s="1" t="e">
        <f t="shared" si="5"/>
        <v>#VALUE!</v>
      </c>
      <c r="I48" s="1" t="str">
        <f t="shared" si="6"/>
        <v/>
      </c>
      <c r="J48" s="1" t="e">
        <f t="shared" si="7"/>
        <v>#VALUE!</v>
      </c>
      <c r="K48" s="1" t="str">
        <f t="shared" si="8"/>
        <v/>
      </c>
      <c r="L48" s="1" t="e">
        <f t="shared" si="9"/>
        <v>#VALUE!</v>
      </c>
      <c r="M48" s="1" t="str">
        <f t="shared" si="15"/>
        <v/>
      </c>
      <c r="N48" s="1">
        <f t="shared" si="11"/>
        <v>4631.0900000001175</v>
      </c>
      <c r="S48"/>
    </row>
    <row r="49" spans="1:19" x14ac:dyDescent="0.25">
      <c r="A49" t="str">
        <f t="shared" si="13"/>
        <v/>
      </c>
      <c r="B49" s="8" t="str">
        <f t="shared" si="1"/>
        <v/>
      </c>
      <c r="C49" s="2">
        <v>39</v>
      </c>
      <c r="D49" s="1" t="str">
        <f t="shared" si="12"/>
        <v/>
      </c>
      <c r="E49" s="1" t="e">
        <f t="shared" si="2"/>
        <v>#VALUE!</v>
      </c>
      <c r="F49" s="1" t="str">
        <f t="shared" si="14"/>
        <v/>
      </c>
      <c r="G49" s="1" t="str">
        <f t="shared" si="4"/>
        <v/>
      </c>
      <c r="H49" s="1" t="e">
        <f t="shared" si="5"/>
        <v>#VALUE!</v>
      </c>
      <c r="I49" s="1" t="str">
        <f t="shared" si="6"/>
        <v/>
      </c>
      <c r="J49" s="1" t="e">
        <f t="shared" si="7"/>
        <v>#VALUE!</v>
      </c>
      <c r="K49" s="1" t="str">
        <f t="shared" si="8"/>
        <v/>
      </c>
      <c r="L49" s="1" t="e">
        <f t="shared" si="9"/>
        <v>#VALUE!</v>
      </c>
      <c r="M49" s="1" t="str">
        <f t="shared" si="15"/>
        <v/>
      </c>
      <c r="N49" s="1">
        <f t="shared" si="11"/>
        <v>4631.0900000001175</v>
      </c>
      <c r="S49"/>
    </row>
    <row r="50" spans="1:19" x14ac:dyDescent="0.25">
      <c r="A50" t="str">
        <f t="shared" si="13"/>
        <v/>
      </c>
      <c r="B50" s="8" t="str">
        <f t="shared" si="1"/>
        <v/>
      </c>
      <c r="C50" s="2">
        <v>40</v>
      </c>
      <c r="D50" s="1" t="str">
        <f t="shared" si="12"/>
        <v/>
      </c>
      <c r="E50" s="1" t="e">
        <f t="shared" si="2"/>
        <v>#VALUE!</v>
      </c>
      <c r="F50" s="1" t="str">
        <f t="shared" si="14"/>
        <v/>
      </c>
      <c r="G50" s="1" t="str">
        <f t="shared" si="4"/>
        <v/>
      </c>
      <c r="H50" s="1" t="e">
        <f t="shared" si="5"/>
        <v>#VALUE!</v>
      </c>
      <c r="I50" s="1" t="str">
        <f t="shared" si="6"/>
        <v/>
      </c>
      <c r="J50" s="1" t="e">
        <f t="shared" si="7"/>
        <v>#VALUE!</v>
      </c>
      <c r="K50" s="1" t="str">
        <f t="shared" si="8"/>
        <v/>
      </c>
      <c r="L50" s="1" t="e">
        <f t="shared" si="9"/>
        <v>#VALUE!</v>
      </c>
      <c r="M50" s="1" t="str">
        <f t="shared" si="15"/>
        <v/>
      </c>
      <c r="N50" s="1">
        <f t="shared" si="11"/>
        <v>4631.0900000001175</v>
      </c>
      <c r="S50"/>
    </row>
    <row r="51" spans="1:19" x14ac:dyDescent="0.25">
      <c r="A51" t="str">
        <f t="shared" si="13"/>
        <v/>
      </c>
      <c r="B51" s="8" t="str">
        <f t="shared" si="1"/>
        <v/>
      </c>
      <c r="C51" s="2">
        <v>41</v>
      </c>
      <c r="D51" s="1" t="str">
        <f t="shared" si="12"/>
        <v/>
      </c>
      <c r="E51" s="1" t="e">
        <f t="shared" si="2"/>
        <v>#VALUE!</v>
      </c>
      <c r="F51" s="1" t="str">
        <f t="shared" si="14"/>
        <v/>
      </c>
      <c r="G51" s="1" t="str">
        <f t="shared" si="4"/>
        <v/>
      </c>
      <c r="H51" s="1" t="e">
        <f t="shared" si="5"/>
        <v>#VALUE!</v>
      </c>
      <c r="I51" s="1" t="str">
        <f t="shared" si="6"/>
        <v/>
      </c>
      <c r="J51" s="1" t="e">
        <f t="shared" si="7"/>
        <v>#VALUE!</v>
      </c>
      <c r="K51" s="1" t="str">
        <f t="shared" si="8"/>
        <v/>
      </c>
      <c r="L51" s="1" t="e">
        <f t="shared" si="9"/>
        <v>#VALUE!</v>
      </c>
      <c r="M51" s="1" t="str">
        <f t="shared" si="15"/>
        <v/>
      </c>
      <c r="N51" s="1">
        <f t="shared" si="11"/>
        <v>4631.0900000001175</v>
      </c>
      <c r="S51"/>
    </row>
    <row r="52" spans="1:19" x14ac:dyDescent="0.25">
      <c r="A52" t="str">
        <f t="shared" si="13"/>
        <v/>
      </c>
      <c r="B52" s="8" t="str">
        <f t="shared" si="1"/>
        <v/>
      </c>
      <c r="C52" s="2">
        <v>42</v>
      </c>
      <c r="D52" s="1" t="str">
        <f t="shared" si="12"/>
        <v/>
      </c>
      <c r="E52" s="1" t="e">
        <f t="shared" si="2"/>
        <v>#VALUE!</v>
      </c>
      <c r="F52" s="1" t="str">
        <f t="shared" si="14"/>
        <v/>
      </c>
      <c r="G52" s="1" t="str">
        <f t="shared" si="4"/>
        <v/>
      </c>
      <c r="H52" s="1" t="e">
        <f t="shared" si="5"/>
        <v>#VALUE!</v>
      </c>
      <c r="I52" s="1" t="str">
        <f t="shared" si="6"/>
        <v/>
      </c>
      <c r="J52" s="1" t="e">
        <f t="shared" si="7"/>
        <v>#VALUE!</v>
      </c>
      <c r="K52" s="1" t="str">
        <f t="shared" si="8"/>
        <v/>
      </c>
      <c r="L52" s="1" t="e">
        <f t="shared" si="9"/>
        <v>#VALUE!</v>
      </c>
      <c r="M52" s="1" t="str">
        <f t="shared" si="15"/>
        <v/>
      </c>
      <c r="N52" s="1">
        <f t="shared" si="11"/>
        <v>4631.0900000001175</v>
      </c>
      <c r="S52"/>
    </row>
    <row r="53" spans="1:19" x14ac:dyDescent="0.25">
      <c r="A53" t="str">
        <f t="shared" si="13"/>
        <v/>
      </c>
      <c r="B53" s="8" t="str">
        <f t="shared" si="1"/>
        <v/>
      </c>
      <c r="C53" s="2">
        <v>43</v>
      </c>
      <c r="D53" s="1" t="str">
        <f t="shared" si="12"/>
        <v/>
      </c>
      <c r="E53" s="1" t="e">
        <f t="shared" si="2"/>
        <v>#VALUE!</v>
      </c>
      <c r="F53" s="1" t="str">
        <f t="shared" si="14"/>
        <v/>
      </c>
      <c r="G53" s="1" t="str">
        <f t="shared" si="4"/>
        <v/>
      </c>
      <c r="H53" s="1" t="e">
        <f t="shared" si="5"/>
        <v>#VALUE!</v>
      </c>
      <c r="I53" s="1" t="str">
        <f t="shared" si="6"/>
        <v/>
      </c>
      <c r="J53" s="1" t="e">
        <f t="shared" si="7"/>
        <v>#VALUE!</v>
      </c>
      <c r="K53" s="1" t="str">
        <f t="shared" si="8"/>
        <v/>
      </c>
      <c r="L53" s="1" t="e">
        <f t="shared" si="9"/>
        <v>#VALUE!</v>
      </c>
      <c r="M53" s="1" t="str">
        <f t="shared" si="15"/>
        <v/>
      </c>
      <c r="N53" s="1">
        <f t="shared" si="11"/>
        <v>4631.0900000001175</v>
      </c>
      <c r="S53"/>
    </row>
    <row r="54" spans="1:19" x14ac:dyDescent="0.25">
      <c r="A54" t="str">
        <f t="shared" si="13"/>
        <v/>
      </c>
      <c r="B54" s="8" t="str">
        <f t="shared" si="1"/>
        <v/>
      </c>
      <c r="C54" s="2">
        <v>44</v>
      </c>
      <c r="D54" s="1" t="str">
        <f t="shared" si="12"/>
        <v/>
      </c>
      <c r="E54" s="1" t="e">
        <f t="shared" si="2"/>
        <v>#VALUE!</v>
      </c>
      <c r="F54" s="1" t="str">
        <f t="shared" si="14"/>
        <v/>
      </c>
      <c r="G54" s="1" t="str">
        <f t="shared" si="4"/>
        <v/>
      </c>
      <c r="H54" s="1" t="e">
        <f t="shared" si="5"/>
        <v>#VALUE!</v>
      </c>
      <c r="I54" s="1" t="str">
        <f t="shared" si="6"/>
        <v/>
      </c>
      <c r="J54" s="1" t="e">
        <f t="shared" si="7"/>
        <v>#VALUE!</v>
      </c>
      <c r="K54" s="1" t="str">
        <f t="shared" si="8"/>
        <v/>
      </c>
      <c r="L54" s="1" t="e">
        <f t="shared" si="9"/>
        <v>#VALUE!</v>
      </c>
      <c r="M54" s="1" t="str">
        <f t="shared" si="15"/>
        <v/>
      </c>
      <c r="N54" s="1">
        <f t="shared" si="11"/>
        <v>4631.0900000001175</v>
      </c>
      <c r="S54"/>
    </row>
    <row r="55" spans="1:19" x14ac:dyDescent="0.25">
      <c r="A55" t="str">
        <f t="shared" si="13"/>
        <v/>
      </c>
      <c r="B55" s="8" t="str">
        <f t="shared" si="1"/>
        <v/>
      </c>
      <c r="C55" s="2">
        <v>45</v>
      </c>
      <c r="D55" s="1" t="str">
        <f t="shared" si="12"/>
        <v/>
      </c>
      <c r="E55" s="1" t="e">
        <f t="shared" si="2"/>
        <v>#VALUE!</v>
      </c>
      <c r="F55" s="1" t="str">
        <f t="shared" si="14"/>
        <v/>
      </c>
      <c r="G55" s="1" t="str">
        <f t="shared" si="4"/>
        <v/>
      </c>
      <c r="H55" s="1" t="e">
        <f t="shared" si="5"/>
        <v>#VALUE!</v>
      </c>
      <c r="I55" s="1" t="str">
        <f t="shared" si="6"/>
        <v/>
      </c>
      <c r="J55" s="1" t="e">
        <f t="shared" si="7"/>
        <v>#VALUE!</v>
      </c>
      <c r="K55" s="1" t="str">
        <f t="shared" si="8"/>
        <v/>
      </c>
      <c r="L55" s="1" t="e">
        <f t="shared" si="9"/>
        <v>#VALUE!</v>
      </c>
      <c r="M55" s="1" t="str">
        <f t="shared" si="15"/>
        <v/>
      </c>
      <c r="N55" s="1">
        <f t="shared" si="11"/>
        <v>4631.0900000001175</v>
      </c>
      <c r="S55"/>
    </row>
    <row r="56" spans="1:19" x14ac:dyDescent="0.25">
      <c r="A56" t="str">
        <f t="shared" si="13"/>
        <v/>
      </c>
      <c r="B56" s="8" t="str">
        <f t="shared" si="1"/>
        <v/>
      </c>
      <c r="C56" s="2">
        <v>46</v>
      </c>
      <c r="D56" s="1" t="str">
        <f t="shared" si="12"/>
        <v/>
      </c>
      <c r="E56" s="1" t="e">
        <f t="shared" si="2"/>
        <v>#VALUE!</v>
      </c>
      <c r="F56" s="1" t="str">
        <f t="shared" si="14"/>
        <v/>
      </c>
      <c r="G56" s="1" t="str">
        <f t="shared" si="4"/>
        <v/>
      </c>
      <c r="H56" s="1" t="e">
        <f t="shared" si="5"/>
        <v>#VALUE!</v>
      </c>
      <c r="I56" s="1" t="str">
        <f t="shared" si="6"/>
        <v/>
      </c>
      <c r="J56" s="1" t="e">
        <f t="shared" si="7"/>
        <v>#VALUE!</v>
      </c>
      <c r="K56" s="1" t="str">
        <f t="shared" si="8"/>
        <v/>
      </c>
      <c r="L56" s="1" t="e">
        <f t="shared" si="9"/>
        <v>#VALUE!</v>
      </c>
      <c r="M56" s="1" t="str">
        <f t="shared" si="15"/>
        <v/>
      </c>
      <c r="N56" s="1">
        <f t="shared" si="11"/>
        <v>4631.0900000001175</v>
      </c>
      <c r="S56"/>
    </row>
    <row r="57" spans="1:19" x14ac:dyDescent="0.25">
      <c r="A57" t="str">
        <f t="shared" si="13"/>
        <v/>
      </c>
      <c r="B57" s="8" t="str">
        <f t="shared" si="1"/>
        <v/>
      </c>
      <c r="C57" s="2">
        <v>47</v>
      </c>
      <c r="D57" s="1" t="str">
        <f t="shared" si="12"/>
        <v/>
      </c>
      <c r="E57" s="1" t="e">
        <f t="shared" si="2"/>
        <v>#VALUE!</v>
      </c>
      <c r="F57" s="1" t="str">
        <f t="shared" si="14"/>
        <v/>
      </c>
      <c r="G57" s="1" t="str">
        <f t="shared" si="4"/>
        <v/>
      </c>
      <c r="H57" s="1" t="e">
        <f t="shared" si="5"/>
        <v>#VALUE!</v>
      </c>
      <c r="I57" s="1" t="str">
        <f t="shared" si="6"/>
        <v/>
      </c>
      <c r="J57" s="1" t="e">
        <f t="shared" si="7"/>
        <v>#VALUE!</v>
      </c>
      <c r="K57" s="1" t="str">
        <f t="shared" si="8"/>
        <v/>
      </c>
      <c r="L57" s="1" t="e">
        <f t="shared" si="9"/>
        <v>#VALUE!</v>
      </c>
      <c r="M57" s="1" t="str">
        <f t="shared" si="15"/>
        <v/>
      </c>
      <c r="N57" s="1">
        <f t="shared" si="11"/>
        <v>4631.0900000001175</v>
      </c>
      <c r="S57"/>
    </row>
    <row r="58" spans="1:19" x14ac:dyDescent="0.25">
      <c r="A58" t="str">
        <f t="shared" si="13"/>
        <v/>
      </c>
      <c r="B58" s="8" t="str">
        <f t="shared" si="1"/>
        <v/>
      </c>
      <c r="C58" s="2">
        <v>48</v>
      </c>
      <c r="D58" s="1" t="str">
        <f t="shared" si="12"/>
        <v/>
      </c>
      <c r="E58" s="1" t="e">
        <f t="shared" si="2"/>
        <v>#VALUE!</v>
      </c>
      <c r="F58" s="1" t="str">
        <f t="shared" si="14"/>
        <v/>
      </c>
      <c r="G58" s="1" t="str">
        <f t="shared" si="4"/>
        <v/>
      </c>
      <c r="H58" s="1" t="e">
        <f t="shared" si="5"/>
        <v>#VALUE!</v>
      </c>
      <c r="I58" s="1" t="str">
        <f t="shared" si="6"/>
        <v/>
      </c>
      <c r="J58" s="1" t="e">
        <f t="shared" si="7"/>
        <v>#VALUE!</v>
      </c>
      <c r="K58" s="1" t="str">
        <f>IFERROR(IF(L58&gt;=0,I58*16%,""),"")</f>
        <v/>
      </c>
      <c r="L58" s="1" t="e">
        <f t="shared" si="9"/>
        <v>#VALUE!</v>
      </c>
      <c r="M58" s="1" t="str">
        <f t="shared" si="15"/>
        <v/>
      </c>
      <c r="N58" s="1">
        <f t="shared" si="11"/>
        <v>4631.0900000001175</v>
      </c>
      <c r="S58"/>
    </row>
    <row r="59" spans="1:19" x14ac:dyDescent="0.25">
      <c r="A59" t="str">
        <f t="shared" si="13"/>
        <v/>
      </c>
      <c r="B59" s="8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4631.0900000001175</v>
      </c>
      <c r="S59"/>
    </row>
    <row r="60" spans="1:19" x14ac:dyDescent="0.25">
      <c r="A60" t="str">
        <f t="shared" si="13"/>
        <v/>
      </c>
      <c r="B60" s="8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4631.0900000001175</v>
      </c>
      <c r="S60"/>
    </row>
    <row r="61" spans="1:19" x14ac:dyDescent="0.25">
      <c r="A61" t="str">
        <f t="shared" si="13"/>
        <v/>
      </c>
      <c r="B61" s="8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4631.0900000001175</v>
      </c>
      <c r="S61"/>
    </row>
    <row r="62" spans="1:19" x14ac:dyDescent="0.25">
      <c r="A62" t="str">
        <f t="shared" si="13"/>
        <v/>
      </c>
      <c r="B62" s="8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4631.0900000001175</v>
      </c>
      <c r="S62"/>
    </row>
    <row r="63" spans="1:19" x14ac:dyDescent="0.25">
      <c r="A63" t="str">
        <f t="shared" si="13"/>
        <v/>
      </c>
      <c r="B63" s="8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4631.0900000001175</v>
      </c>
      <c r="S63"/>
    </row>
    <row r="64" spans="1:19" x14ac:dyDescent="0.25">
      <c r="A64" t="str">
        <f t="shared" si="13"/>
        <v/>
      </c>
      <c r="B64" s="8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4631.0900000001175</v>
      </c>
      <c r="S64"/>
    </row>
    <row r="65" spans="1:19" x14ac:dyDescent="0.25">
      <c r="A65" t="str">
        <f t="shared" si="13"/>
        <v/>
      </c>
      <c r="B65" s="8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4631.0900000001175</v>
      </c>
      <c r="S65"/>
    </row>
    <row r="66" spans="1:19" x14ac:dyDescent="0.25">
      <c r="A66" t="str">
        <f t="shared" si="13"/>
        <v/>
      </c>
      <c r="B66" s="8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4631.0900000001175</v>
      </c>
      <c r="S66"/>
    </row>
    <row r="67" spans="1:19" x14ac:dyDescent="0.25">
      <c r="A67" t="str">
        <f t="shared" si="13"/>
        <v/>
      </c>
      <c r="B67" s="8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4631.0900000001175</v>
      </c>
      <c r="S67"/>
    </row>
    <row r="68" spans="1:19" x14ac:dyDescent="0.25">
      <c r="A68" t="str">
        <f t="shared" si="13"/>
        <v/>
      </c>
      <c r="B68" s="8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4631.0900000001175</v>
      </c>
      <c r="S68"/>
    </row>
    <row r="69" spans="1:19" x14ac:dyDescent="0.25">
      <c r="A69" t="str">
        <f t="shared" si="13"/>
        <v/>
      </c>
      <c r="B69" s="8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4631.0900000001175</v>
      </c>
      <c r="S69"/>
    </row>
    <row r="70" spans="1:19" x14ac:dyDescent="0.25">
      <c r="A70" t="str">
        <f t="shared" si="13"/>
        <v/>
      </c>
      <c r="B70" s="8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4631.0900000001175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$XFC$1:$XFC$3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2026-03-31T21:01:16Z</dcterms:modified>
</cp:coreProperties>
</file>