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CB013C51-271F-4A6E-B899-CEA350276EA4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" i="14" l="1"/>
  <c r="R7" i="14"/>
  <c r="R4" i="14"/>
  <c r="K4" i="14" l="1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<sst xmlns="http://schemas.openxmlformats.org/spreadsheetml/2006/main" count="43" uniqueCount="40">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</sst>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44" fontId="1" fillId="0" borderId="2" xfId="1" applyFont="1" applyBorder="1"/>
    <xf numFmtId="0" fontId="1" fillId="0" borderId="2" xfId="0" applyFont="1" applyBorder="1" applyAlignment="1">
      <alignment horizontal="center"/>
    </xf>
    <xf numFmtId="44" fontId="1" fillId="0" borderId="2" xfId="1" applyNumberFormat="1" applyFont="1" applyBorder="1"/>
    <xf numFmtId="44" fontId="1" fillId="0" borderId="2" xfId="0" applyNumberFormat="1" applyFont="1" applyBorder="1"/>
    <xf numFmtId="10" fontId="1" fillId="0" borderId="2" xfId="0" applyNumberFormat="1" applyFont="1" applyBorder="1" applyAlignment="1">
      <alignment horizontal="center"/>
    </xf>
    <xf numFmtId="44" fontId="8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44" fontId="9" fillId="6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6" fillId="8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17">
        <v>3.0829453922564014E-2</v>
      </c>
    </row>
    <row r="2" spans="1:19 16383:16384" x14ac:dyDescent="0.25">
      <c r="XFC2">
        <v>48</v>
      </c>
      <c r="XFD2" s="17">
        <v>3.0829436912861729E-2</v>
      </c>
    </row>
    <row r="3" spans="1:19 16383:16384" x14ac:dyDescent="0.25">
      <c r="A3" s="13" t="s">
        <v>4</v>
      </c>
      <c r="D3" s="18">
        <v>100000</v>
      </c>
      <c r="Q3" s="33" t="s">
        <v>27</v>
      </c>
      <c r="R3" s="33"/>
      <c r="XFC3">
        <v>60</v>
      </c>
      <c r="XFD3" s="17">
        <v>3.0829454883708512E-2</v>
      </c>
    </row>
    <row r="4" spans="1:19 16383:16384" ht="15.75" x14ac:dyDescent="0.25">
      <c r="A4" s="13" t="s">
        <v>29</v>
      </c>
      <c r="D4" s="19">
        <v>36</v>
      </c>
      <c r="F4" s="16"/>
      <c r="I4" s="3" t="s">
        <v>7</v>
      </c>
      <c r="K4" s="10">
        <f>VLOOKUP(D4,$XFC$1:$XFD$8,2,0)</f>
        <v>3.0829453922564014E-2</v>
      </c>
      <c r="Q4" s="34" t="s">
        <v>31</v>
      </c>
      <c r="R4" s="23">
        <f>D3</f>
        <v>100000</v>
      </c>
      <c r="XFD4" s="17"/>
    </row>
    <row r="5" spans="1:19 16383:16384" ht="15.75" x14ac:dyDescent="0.25">
      <c r="A5" s="13" t="s">
        <v>5</v>
      </c>
      <c r="D5" s="20">
        <f>-PMT(K4,D4,D3,,0)</f>
        <v>4637.2440000001025</v>
      </c>
      <c r="I5" s="3" t="s">
        <v>8</v>
      </c>
      <c r="J5" s="12"/>
      <c r="K5" s="10">
        <f>K4/1.16</f>
        <v>2.657711545048622E-2</v>
      </c>
      <c r="Q5" s="24" t="s">
        <v>35</v>
      </c>
      <c r="R5" s="25">
        <f>D6</f>
        <v>166940.78400000368</v>
      </c>
    </row>
    <row r="6" spans="1:19 16383:16384" ht="15.75" x14ac:dyDescent="0.25">
      <c r="A6" s="13" t="s">
        <v>6</v>
      </c>
      <c r="D6" s="21">
        <f>D4*D5</f>
        <v>166940.78400000368</v>
      </c>
      <c r="I6" s="15" t="s">
        <v>28</v>
      </c>
      <c r="K6" s="22">
        <f>(D6-D3)/D3/D4</f>
        <v>1.8594662222223245E-2</v>
      </c>
      <c r="Q6" s="34" t="s">
        <v>32</v>
      </c>
      <c r="R6" s="23">
        <f>D5</f>
        <v>4637.2440000001025</v>
      </c>
    </row>
    <row r="7" spans="1:19 16383:16384" ht="15.75" x14ac:dyDescent="0.25">
      <c r="E7" s="1"/>
      <c r="I7" s="3" t="s">
        <v>14</v>
      </c>
      <c r="K7" s="10">
        <f>K6/1.16</f>
        <v>1.6029881226054522E-2</v>
      </c>
      <c r="Q7" s="24" t="s">
        <v>17</v>
      </c>
      <c r="R7" s="25">
        <f>SUM(O10:O133)</f>
        <v>0</v>
      </c>
      <c r="S7" s="1"/>
    </row>
    <row r="8" spans="1:19 16383:16384" ht="15.75" x14ac:dyDescent="0.25">
      <c r="E8" s="1"/>
      <c r="Q8" s="34" t="s">
        <v>30</v>
      </c>
      <c r="R8" s="26">
        <f>D4</f>
        <v>36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13" t="s">
        <v>26</v>
      </c>
      <c r="Q9" s="24" t="s">
        <v>20</v>
      </c>
      <c r="R9" s="27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100000</v>
      </c>
      <c r="C10" s="2">
        <v>0</v>
      </c>
      <c r="D10" s="1">
        <f>D3</f>
        <v>100000</v>
      </c>
      <c r="E10" s="1">
        <f>D3</f>
        <v>100000</v>
      </c>
      <c r="F10" s="1"/>
      <c r="G10" s="1"/>
      <c r="L10" s="6"/>
      <c r="M10" s="6"/>
      <c r="N10" s="1"/>
      <c r="Q10" s="34" t="s">
        <v>16</v>
      </c>
      <c r="R10" s="28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98445.701392256306</v>
      </c>
      <c r="C11" s="2">
        <v>1</v>
      </c>
      <c r="D11" s="1">
        <f>IFERROR(IF(E11&gt;=0.1,E10-H11-O11,""),"")</f>
        <v>98445.701392256306</v>
      </c>
      <c r="E11" s="1">
        <f t="shared" ref="E11:E70" si="2">E10-H11-O11</f>
        <v>98445.701392256306</v>
      </c>
      <c r="F11" s="1">
        <f t="shared" ref="F11:F42" si="3">IFERROR(IF(A11&lt;$R$9,IFERROR(IF(H11&gt;=0,N11-J11-L11,""),""),IF(A11=$R$9,D10,"")),"")</f>
        <v>1554.2986077437008</v>
      </c>
      <c r="G11" s="1">
        <f t="shared" ref="G11:G70" si="4">IFERROR(IF(H11&gt;=0,N11-J11-L11,""),"")</f>
        <v>1554.2986077437008</v>
      </c>
      <c r="H11" s="1">
        <f t="shared" ref="H11:H70" si="5">N11-J11-L11</f>
        <v>1554.2986077437008</v>
      </c>
      <c r="I11" s="1">
        <f t="shared" ref="I11:I70" si="6">IFERROR(IF(J11&gt;=0,D10*$K$5,""),"")</f>
        <v>2657.7115450486222</v>
      </c>
      <c r="J11" s="1">
        <f t="shared" ref="J11:J70" si="7">D10*$K$5</f>
        <v>2657.7115450486222</v>
      </c>
      <c r="K11" s="1">
        <f t="shared" ref="K11:K70" si="8">IFERROR(IF(L11&gt;=0,I11*16%,""),"")</f>
        <v>425.23384720777955</v>
      </c>
      <c r="L11" s="1">
        <f t="shared" ref="L11:L70" si="9">J11*16%</f>
        <v>425.23384720777955</v>
      </c>
      <c r="M11" s="1">
        <f t="shared" ref="M11:M42" si="10">IFERROR(IF(A11&lt;$R$9,N11,F11+I11+K11),"")</f>
        <v>4637.2440000001025</v>
      </c>
      <c r="N11" s="5">
        <f t="shared" ref="N11:N70" si="11">$D$5</f>
        <v>4637.2440000001025</v>
      </c>
      <c r="P11" s="1"/>
      <c r="Q11" s="24" t="s">
        <v>15</v>
      </c>
      <c r="R11" s="25">
        <f>(R17-D3)/1.16</f>
        <v>57707.572413796304</v>
      </c>
      <c r="S11"/>
    </row>
    <row r="12" spans="1:19 16383:16384" ht="15.75" x14ac:dyDescent="0.25">
      <c r="A12">
        <f t="shared" si="0"/>
        <v>2</v>
      </c>
      <c r="B12" s="8">
        <f t="shared" si="1"/>
        <v>96843.484607203267</v>
      </c>
      <c r="C12" s="2">
        <v>2</v>
      </c>
      <c r="D12" s="1">
        <f t="shared" ref="D12:D70" si="12">IFERROR(IF(E12&gt;=0.1,E11-H12-O12,""),"")</f>
        <v>96843.484607203267</v>
      </c>
      <c r="E12" s="1">
        <f t="shared" si="2"/>
        <v>96843.484607203267</v>
      </c>
      <c r="F12" s="1">
        <f t="shared" si="3"/>
        <v>1602.2167850530404</v>
      </c>
      <c r="G12" s="1">
        <f t="shared" si="4"/>
        <v>1602.2167850530404</v>
      </c>
      <c r="H12" s="1">
        <f t="shared" si="5"/>
        <v>1602.2167850530404</v>
      </c>
      <c r="I12" s="1">
        <f t="shared" si="6"/>
        <v>2616.4027715060879</v>
      </c>
      <c r="J12" s="1">
        <f t="shared" si="7"/>
        <v>2616.4027715060879</v>
      </c>
      <c r="K12" s="1">
        <f t="shared" si="8"/>
        <v>418.62444344097406</v>
      </c>
      <c r="L12" s="1">
        <f t="shared" si="9"/>
        <v>418.62444344097406</v>
      </c>
      <c r="M12" s="1">
        <f t="shared" si="10"/>
        <v>4637.2440000001025</v>
      </c>
      <c r="N12" s="1">
        <f t="shared" si="11"/>
        <v>4637.2440000001025</v>
      </c>
      <c r="P12" s="1"/>
      <c r="Q12" s="34" t="s">
        <v>22</v>
      </c>
      <c r="R12" s="23">
        <f>(D6-D3)/1.16</f>
        <v>57707.572413796282</v>
      </c>
      <c r="S12"/>
    </row>
    <row r="13" spans="1:19 16383:16384" ht="15.75" x14ac:dyDescent="0.25">
      <c r="A13">
        <f t="shared" si="0"/>
        <v>3</v>
      </c>
      <c r="B13" s="8">
        <f t="shared" si="1"/>
        <v>95191.872353601473</v>
      </c>
      <c r="C13" s="2">
        <v>3</v>
      </c>
      <c r="D13" s="1">
        <f t="shared" si="12"/>
        <v>95191.872353601473</v>
      </c>
      <c r="E13" s="1">
        <f t="shared" si="2"/>
        <v>95191.872353601473</v>
      </c>
      <c r="F13" s="1">
        <f t="shared" si="3"/>
        <v>1651.6122536017917</v>
      </c>
      <c r="G13" s="1">
        <f t="shared" si="4"/>
        <v>1651.6122536017917</v>
      </c>
      <c r="H13" s="1">
        <f t="shared" si="5"/>
        <v>1651.6122536017917</v>
      </c>
      <c r="I13" s="1">
        <f t="shared" si="6"/>
        <v>2573.8204710330265</v>
      </c>
      <c r="J13" s="1">
        <f t="shared" si="7"/>
        <v>2573.8204710330265</v>
      </c>
      <c r="K13" s="1">
        <f t="shared" si="8"/>
        <v>411.81127536528425</v>
      </c>
      <c r="L13" s="1">
        <f t="shared" si="9"/>
        <v>411.81127536528425</v>
      </c>
      <c r="M13" s="1">
        <f t="shared" si="10"/>
        <v>4637.2440000001025</v>
      </c>
      <c r="N13" s="1">
        <f t="shared" si="11"/>
        <v>4637.2440000001025</v>
      </c>
      <c r="O13" s="4"/>
      <c r="P13" s="1"/>
      <c r="Q13" s="29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93489.341796129316</v>
      </c>
      <c r="C14" s="2">
        <v>4</v>
      </c>
      <c r="D14" s="1">
        <f t="shared" si="12"/>
        <v>93489.341796129316</v>
      </c>
      <c r="E14" s="1">
        <f t="shared" si="2"/>
        <v>93489.341796129316</v>
      </c>
      <c r="F14" s="1">
        <f t="shared" si="3"/>
        <v>1702.5305574721506</v>
      </c>
      <c r="G14" s="1">
        <f t="shared" si="4"/>
        <v>1702.5305574721506</v>
      </c>
      <c r="H14" s="1">
        <f t="shared" si="5"/>
        <v>1702.5305574721506</v>
      </c>
      <c r="I14" s="1">
        <f t="shared" si="6"/>
        <v>2529.9253814896138</v>
      </c>
      <c r="J14" s="1">
        <f t="shared" si="7"/>
        <v>2529.9253814896138</v>
      </c>
      <c r="K14" s="1">
        <f t="shared" si="8"/>
        <v>404.78806103833818</v>
      </c>
      <c r="L14" s="1">
        <f t="shared" si="9"/>
        <v>404.78806103833818</v>
      </c>
      <c r="M14" s="1">
        <f t="shared" si="10"/>
        <v>4637.2440000001025</v>
      </c>
      <c r="N14" s="1">
        <f t="shared" si="11"/>
        <v>4637.2440000001025</v>
      </c>
      <c r="P14" s="1"/>
      <c r="Q14" s="31" t="s">
        <v>21</v>
      </c>
      <c r="R14" s="25">
        <f>SUM(K10:K70)</f>
        <v>9233.2115862074079</v>
      </c>
      <c r="S14" s="11"/>
    </row>
    <row r="15" spans="1:19 16383:16384" ht="15.75" x14ac:dyDescent="0.25">
      <c r="A15">
        <f t="shared" si="0"/>
        <v>5</v>
      </c>
      <c r="B15" s="8">
        <f t="shared" si="1"/>
        <v>91734.323151283825</v>
      </c>
      <c r="C15" s="2">
        <v>5</v>
      </c>
      <c r="D15" s="1">
        <f t="shared" si="12"/>
        <v>91734.323151283825</v>
      </c>
      <c r="E15" s="1">
        <f t="shared" si="2"/>
        <v>91734.323151283825</v>
      </c>
      <c r="F15" s="1">
        <f t="shared" si="3"/>
        <v>1755.0186448454956</v>
      </c>
      <c r="G15" s="1">
        <f t="shared" si="4"/>
        <v>1755.0186448454956</v>
      </c>
      <c r="H15" s="1">
        <f t="shared" si="5"/>
        <v>1755.0186448454956</v>
      </c>
      <c r="I15" s="1">
        <f t="shared" si="6"/>
        <v>2484.6770303056956</v>
      </c>
      <c r="J15" s="1">
        <f t="shared" si="7"/>
        <v>2484.6770303056956</v>
      </c>
      <c r="K15" s="1">
        <f t="shared" si="8"/>
        <v>397.54832484891131</v>
      </c>
      <c r="L15" s="1">
        <f t="shared" si="9"/>
        <v>397.54832484891131</v>
      </c>
      <c r="M15" s="1">
        <f t="shared" si="10"/>
        <v>4637.2440000001025</v>
      </c>
      <c r="N15" s="1">
        <f t="shared" si="11"/>
        <v>4637.2440000001025</v>
      </c>
      <c r="P15" s="1"/>
      <c r="Q15" s="34" t="s">
        <v>23</v>
      </c>
      <c r="R15" s="23">
        <f>R12*16%</f>
        <v>9233.2115862074061</v>
      </c>
    </row>
    <row r="16" spans="1:19 16383:16384" ht="15.75" x14ac:dyDescent="0.25">
      <c r="A16">
        <f t="shared" si="0"/>
        <v>6</v>
      </c>
      <c r="B16" s="8">
        <f t="shared" si="1"/>
        <v>89925.198239993828</v>
      </c>
      <c r="C16" s="2">
        <v>6</v>
      </c>
      <c r="D16" s="1">
        <f t="shared" si="12"/>
        <v>89925.198239993828</v>
      </c>
      <c r="E16" s="1">
        <f t="shared" si="2"/>
        <v>89925.198239993828</v>
      </c>
      <c r="F16" s="1">
        <f t="shared" si="3"/>
        <v>1809.1249112900002</v>
      </c>
      <c r="G16" s="1">
        <f t="shared" si="4"/>
        <v>1809.1249112900002</v>
      </c>
      <c r="H16" s="1">
        <f t="shared" si="5"/>
        <v>1809.1249112900002</v>
      </c>
      <c r="I16" s="1">
        <f t="shared" si="6"/>
        <v>2438.0336971638812</v>
      </c>
      <c r="J16" s="1">
        <f t="shared" si="7"/>
        <v>2438.0336971638812</v>
      </c>
      <c r="K16" s="1">
        <f t="shared" si="8"/>
        <v>390.08539154622099</v>
      </c>
      <c r="L16" s="1">
        <f t="shared" si="9"/>
        <v>390.08539154622099</v>
      </c>
      <c r="M16" s="1">
        <f t="shared" si="10"/>
        <v>4637.2440000001025</v>
      </c>
      <c r="N16" s="1">
        <f t="shared" si="11"/>
        <v>4637.2440000001025</v>
      </c>
      <c r="P16" s="1"/>
      <c r="Q16" s="32" t="s">
        <v>34</v>
      </c>
      <c r="R16" s="30">
        <f>R15-R14</f>
        <v>0</v>
      </c>
    </row>
    <row r="17" spans="1:20" ht="15.75" x14ac:dyDescent="0.25">
      <c r="A17">
        <f t="shared" si="0"/>
        <v>7</v>
      </c>
      <c r="B17" s="8">
        <f t="shared" si="1"/>
        <v>88060.298995611054</v>
      </c>
      <c r="C17" s="2">
        <v>7</v>
      </c>
      <c r="D17" s="1">
        <f t="shared" si="12"/>
        <v>88060.298995611054</v>
      </c>
      <c r="E17" s="1">
        <f t="shared" si="2"/>
        <v>88060.298995611054</v>
      </c>
      <c r="F17" s="1">
        <f t="shared" si="3"/>
        <v>1864.8992443827781</v>
      </c>
      <c r="G17" s="1">
        <f t="shared" si="4"/>
        <v>1864.8992443827781</v>
      </c>
      <c r="H17" s="1">
        <f t="shared" si="5"/>
        <v>1864.8992443827781</v>
      </c>
      <c r="I17" s="1">
        <f t="shared" si="6"/>
        <v>2389.9523755321761</v>
      </c>
      <c r="J17" s="1">
        <f t="shared" si="7"/>
        <v>2389.9523755321761</v>
      </c>
      <c r="K17" s="1">
        <f t="shared" si="8"/>
        <v>382.3923800851482</v>
      </c>
      <c r="L17" s="1">
        <f t="shared" si="9"/>
        <v>382.3923800851482</v>
      </c>
      <c r="M17" s="1">
        <f t="shared" si="10"/>
        <v>4637.2440000001025</v>
      </c>
      <c r="N17" s="1">
        <f t="shared" si="11"/>
        <v>4637.2440000001025</v>
      </c>
      <c r="P17" s="1"/>
      <c r="Q17" s="24" t="s">
        <v>19</v>
      </c>
      <c r="R17" s="25">
        <f>SUM(M:M)+SUM(O:O)</f>
        <v>166940.78400000371</v>
      </c>
    </row>
    <row r="18" spans="1:20" ht="15.75" x14ac:dyDescent="0.25">
      <c r="A18">
        <f t="shared" si="0"/>
        <v>8</v>
      </c>
      <c r="B18" s="8">
        <f t="shared" si="1"/>
        <v>86137.905925903353</v>
      </c>
      <c r="C18" s="2">
        <v>8</v>
      </c>
      <c r="D18" s="1">
        <f t="shared" si="12"/>
        <v>86137.905925903353</v>
      </c>
      <c r="E18" s="1">
        <f t="shared" si="2"/>
        <v>86137.905925903353</v>
      </c>
      <c r="F18" s="1">
        <f t="shared" si="3"/>
        <v>1922.393069707701</v>
      </c>
      <c r="G18" s="1">
        <f t="shared" si="4"/>
        <v>1922.393069707701</v>
      </c>
      <c r="H18" s="1">
        <f t="shared" si="5"/>
        <v>1922.393069707701</v>
      </c>
      <c r="I18" s="1">
        <f t="shared" si="6"/>
        <v>2340.3887330106909</v>
      </c>
      <c r="J18" s="1">
        <f t="shared" si="7"/>
        <v>2340.3887330106909</v>
      </c>
      <c r="K18" s="1">
        <f t="shared" si="8"/>
        <v>374.46219728171053</v>
      </c>
      <c r="L18" s="1">
        <f t="shared" si="9"/>
        <v>374.46219728171053</v>
      </c>
      <c r="M18" s="1">
        <f t="shared" si="10"/>
        <v>4637.2440000001025</v>
      </c>
      <c r="N18" s="1">
        <f t="shared" si="11"/>
        <v>4637.2440000001025</v>
      </c>
      <c r="P18" s="1"/>
      <c r="Q18" s="34" t="s">
        <v>37</v>
      </c>
      <c r="R18" s="23">
        <f>SUM(F10:F70)+SUM(O10:O70)</f>
        <v>99999.999999999985</v>
      </c>
      <c r="S18"/>
    </row>
    <row r="19" spans="1:20" ht="15.75" x14ac:dyDescent="0.25">
      <c r="A19">
        <f t="shared" si="0"/>
        <v>9</v>
      </c>
      <c r="B19" s="8">
        <f t="shared" si="1"/>
        <v>84156.246527632044</v>
      </c>
      <c r="C19" s="2">
        <v>9</v>
      </c>
      <c r="D19" s="1">
        <f t="shared" si="12"/>
        <v>84156.246527632044</v>
      </c>
      <c r="E19" s="1">
        <f t="shared" si="2"/>
        <v>84156.246527632044</v>
      </c>
      <c r="F19" s="1">
        <f t="shared" si="3"/>
        <v>1981.6593982713116</v>
      </c>
      <c r="G19" s="1">
        <f t="shared" si="4"/>
        <v>1981.6593982713116</v>
      </c>
      <c r="H19" s="1">
        <f t="shared" si="5"/>
        <v>1981.6593982713116</v>
      </c>
      <c r="I19" s="1">
        <f t="shared" si="6"/>
        <v>2289.2970704558543</v>
      </c>
      <c r="J19" s="1">
        <f t="shared" si="7"/>
        <v>2289.2970704558543</v>
      </c>
      <c r="K19" s="1">
        <f t="shared" si="8"/>
        <v>366.28753127293669</v>
      </c>
      <c r="L19" s="1">
        <f t="shared" si="9"/>
        <v>366.28753127293669</v>
      </c>
      <c r="M19" s="1">
        <f t="shared" si="10"/>
        <v>4637.2440000001025</v>
      </c>
      <c r="N19" s="1">
        <f t="shared" si="11"/>
        <v>4637.2440000001025</v>
      </c>
      <c r="P19" s="1"/>
      <c r="Q19" s="34" t="s">
        <v>38</v>
      </c>
      <c r="R19" s="23">
        <f>SUM(I10:I70)</f>
        <v>57707.572413796282</v>
      </c>
      <c r="S19"/>
    </row>
    <row r="20" spans="1:20" ht="15.75" x14ac:dyDescent="0.25">
      <c r="A20">
        <f t="shared" si="0"/>
        <v>10</v>
      </c>
      <c r="B20" s="8">
        <f t="shared" si="1"/>
        <v>82113.493652251505</v>
      </c>
      <c r="C20" s="2">
        <v>10</v>
      </c>
      <c r="D20" s="1">
        <f t="shared" si="12"/>
        <v>82113.493652251505</v>
      </c>
      <c r="E20" s="1">
        <f t="shared" si="2"/>
        <v>82113.493652251505</v>
      </c>
      <c r="F20" s="1">
        <f t="shared" si="3"/>
        <v>2042.7528753805327</v>
      </c>
      <c r="G20" s="1">
        <f t="shared" si="4"/>
        <v>2042.7528753805327</v>
      </c>
      <c r="H20" s="1">
        <f t="shared" si="5"/>
        <v>2042.7528753805327</v>
      </c>
      <c r="I20" s="1">
        <f t="shared" si="6"/>
        <v>2236.6302798444567</v>
      </c>
      <c r="J20" s="1">
        <f t="shared" si="7"/>
        <v>2236.6302798444567</v>
      </c>
      <c r="K20" s="1">
        <f t="shared" si="8"/>
        <v>357.86084477511309</v>
      </c>
      <c r="L20" s="1">
        <f t="shared" si="9"/>
        <v>357.86084477511309</v>
      </c>
      <c r="M20" s="1">
        <f t="shared" si="10"/>
        <v>4637.2440000001025</v>
      </c>
      <c r="N20" s="1">
        <f t="shared" si="11"/>
        <v>4637.2440000001025</v>
      </c>
      <c r="O20" s="4"/>
      <c r="P20" s="1"/>
      <c r="Q20" s="34" t="s">
        <v>39</v>
      </c>
      <c r="R20" s="23">
        <f>SUM(K10:K70)</f>
        <v>9233.2115862074079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80007.763821224245</v>
      </c>
      <c r="C21" s="2">
        <v>11</v>
      </c>
      <c r="D21" s="1">
        <f t="shared" si="12"/>
        <v>80007.763821224245</v>
      </c>
      <c r="E21" s="1">
        <f t="shared" si="2"/>
        <v>80007.763821224245</v>
      </c>
      <c r="F21" s="1">
        <f t="shared" si="3"/>
        <v>2105.7298310272618</v>
      </c>
      <c r="G21" s="1">
        <f t="shared" si="4"/>
        <v>2105.7298310272618</v>
      </c>
      <c r="H21" s="1">
        <f t="shared" si="5"/>
        <v>2105.7298310272618</v>
      </c>
      <c r="I21" s="1">
        <f t="shared" si="6"/>
        <v>2182.3398008386557</v>
      </c>
      <c r="J21" s="1">
        <f t="shared" si="7"/>
        <v>2182.3398008386557</v>
      </c>
      <c r="K21" s="1">
        <f t="shared" si="8"/>
        <v>349.17436813418493</v>
      </c>
      <c r="L21" s="1">
        <f t="shared" si="9"/>
        <v>349.17436813418493</v>
      </c>
      <c r="M21" s="1">
        <f t="shared" si="10"/>
        <v>4637.2440000001025</v>
      </c>
      <c r="N21" s="1">
        <f t="shared" si="11"/>
        <v>4637.2440000001025</v>
      </c>
      <c r="P21" s="1"/>
      <c r="Q21" s="32" t="s">
        <v>36</v>
      </c>
      <c r="R21" s="30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77837.115489397955</v>
      </c>
      <c r="C22" s="2">
        <v>12</v>
      </c>
      <c r="D22" s="1">
        <f t="shared" si="12"/>
        <v>77837.115489397955</v>
      </c>
      <c r="E22" s="1">
        <f t="shared" si="2"/>
        <v>77837.115489397955</v>
      </c>
      <c r="F22" s="1">
        <f t="shared" si="3"/>
        <v>2170.6483318262854</v>
      </c>
      <c r="G22" s="1">
        <f t="shared" si="4"/>
        <v>2170.6483318262854</v>
      </c>
      <c r="H22" s="1">
        <f t="shared" si="5"/>
        <v>2170.6483318262854</v>
      </c>
      <c r="I22" s="1">
        <f t="shared" si="6"/>
        <v>2126.3755760119111</v>
      </c>
      <c r="J22" s="1">
        <f t="shared" si="7"/>
        <v>2126.3755760119111</v>
      </c>
      <c r="K22" s="1">
        <f t="shared" si="8"/>
        <v>340.22009216190577</v>
      </c>
      <c r="L22" s="1">
        <f t="shared" si="9"/>
        <v>340.22009216190577</v>
      </c>
      <c r="M22" s="1">
        <f t="shared" si="10"/>
        <v>4637.2440000001025</v>
      </c>
      <c r="N22" s="1">
        <f t="shared" si="11"/>
        <v>4637.2440000001025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75599.547254843535</v>
      </c>
      <c r="C23" s="2">
        <v>13</v>
      </c>
      <c r="D23" s="1">
        <f t="shared" si="12"/>
        <v>75599.547254843535</v>
      </c>
      <c r="E23" s="1">
        <f t="shared" si="2"/>
        <v>75599.547254843535</v>
      </c>
      <c r="F23" s="1">
        <f t="shared" si="3"/>
        <v>2237.5682345544146</v>
      </c>
      <c r="G23" s="1">
        <f t="shared" si="4"/>
        <v>2237.5682345544146</v>
      </c>
      <c r="H23" s="1">
        <f t="shared" si="5"/>
        <v>2237.5682345544146</v>
      </c>
      <c r="I23" s="1">
        <f t="shared" si="6"/>
        <v>2068.6860046945585</v>
      </c>
      <c r="J23" s="1">
        <f t="shared" si="7"/>
        <v>2068.6860046945585</v>
      </c>
      <c r="K23" s="1">
        <f t="shared" si="8"/>
        <v>330.98976075112938</v>
      </c>
      <c r="L23" s="1">
        <f t="shared" si="9"/>
        <v>330.98976075112938</v>
      </c>
      <c r="M23" s="1">
        <f t="shared" si="10"/>
        <v>4637.2440000001025</v>
      </c>
      <c r="N23" s="1">
        <f t="shared" si="11"/>
        <v>4637.2440000001025</v>
      </c>
      <c r="P23" s="1"/>
      <c r="S23"/>
    </row>
    <row r="24" spans="1:20" x14ac:dyDescent="0.25">
      <c r="A24">
        <f t="shared" si="0"/>
        <v>14</v>
      </c>
      <c r="B24" s="8">
        <f t="shared" si="1"/>
        <v>73292.996013503333</v>
      </c>
      <c r="C24" s="2">
        <v>14</v>
      </c>
      <c r="D24" s="1">
        <f t="shared" si="12"/>
        <v>73292.996013503333</v>
      </c>
      <c r="E24" s="1">
        <f t="shared" si="2"/>
        <v>73292.996013503333</v>
      </c>
      <c r="F24" s="1">
        <f t="shared" si="3"/>
        <v>2306.551241340203</v>
      </c>
      <c r="G24" s="1">
        <f t="shared" si="4"/>
        <v>2306.551241340203</v>
      </c>
      <c r="H24" s="1">
        <f t="shared" si="5"/>
        <v>2306.551241340203</v>
      </c>
      <c r="I24" s="1">
        <f t="shared" si="6"/>
        <v>2009.2178953964651</v>
      </c>
      <c r="J24" s="1">
        <f t="shared" si="7"/>
        <v>2009.2178953964651</v>
      </c>
      <c r="K24" s="1">
        <f t="shared" si="8"/>
        <v>321.47486326343443</v>
      </c>
      <c r="L24" s="1">
        <f t="shared" si="9"/>
        <v>321.47486326343443</v>
      </c>
      <c r="M24" s="1">
        <f t="shared" si="10"/>
        <v>4637.2440000001025</v>
      </c>
      <c r="N24" s="1">
        <f t="shared" si="11"/>
        <v>4637.2440000001025</v>
      </c>
      <c r="P24" s="1"/>
      <c r="S24"/>
    </row>
    <row r="25" spans="1:20" x14ac:dyDescent="0.25">
      <c r="A25">
        <f t="shared" si="0"/>
        <v>15</v>
      </c>
      <c r="B25" s="8">
        <f t="shared" si="1"/>
        <v>70915.335056948199</v>
      </c>
      <c r="C25" s="2">
        <v>15</v>
      </c>
      <c r="D25" s="1">
        <f t="shared" si="12"/>
        <v>70915.335056948199</v>
      </c>
      <c r="E25" s="1">
        <f t="shared" si="2"/>
        <v>70915.335056948199</v>
      </c>
      <c r="F25" s="1">
        <f t="shared" si="3"/>
        <v>2377.6609565551335</v>
      </c>
      <c r="G25" s="1">
        <f t="shared" si="4"/>
        <v>2377.6609565551335</v>
      </c>
      <c r="H25" s="1">
        <f t="shared" si="5"/>
        <v>2377.6609565551335</v>
      </c>
      <c r="I25" s="1">
        <f t="shared" si="6"/>
        <v>1947.9164167629044</v>
      </c>
      <c r="J25" s="1">
        <f t="shared" si="7"/>
        <v>1947.9164167629044</v>
      </c>
      <c r="K25" s="1">
        <f t="shared" si="8"/>
        <v>311.6666266820647</v>
      </c>
      <c r="L25" s="1">
        <f t="shared" si="9"/>
        <v>311.6666266820647</v>
      </c>
      <c r="M25" s="1">
        <f t="shared" si="10"/>
        <v>4637.2440000001025</v>
      </c>
      <c r="N25" s="1">
        <f t="shared" si="11"/>
        <v>4637.2440000001025</v>
      </c>
      <c r="P25" s="1"/>
      <c r="S25"/>
    </row>
    <row r="26" spans="1:20" x14ac:dyDescent="0.25">
      <c r="A26">
        <f t="shared" si="0"/>
        <v>16</v>
      </c>
      <c r="B26" s="8">
        <f t="shared" si="1"/>
        <v>68464.372111489472</v>
      </c>
      <c r="C26" s="2">
        <v>16</v>
      </c>
      <c r="D26" s="1">
        <f t="shared" si="12"/>
        <v>68464.372111489472</v>
      </c>
      <c r="E26" s="1">
        <f t="shared" si="2"/>
        <v>68464.372111489472</v>
      </c>
      <c r="F26" s="1">
        <f t="shared" si="3"/>
        <v>2450.9629454587289</v>
      </c>
      <c r="G26" s="1">
        <f t="shared" si="4"/>
        <v>2450.9629454587289</v>
      </c>
      <c r="H26" s="1">
        <f t="shared" si="5"/>
        <v>2450.9629454587289</v>
      </c>
      <c r="I26" s="1">
        <f t="shared" si="6"/>
        <v>1884.7250470184251</v>
      </c>
      <c r="J26" s="1">
        <f t="shared" si="7"/>
        <v>1884.7250470184251</v>
      </c>
      <c r="K26" s="1">
        <f t="shared" si="8"/>
        <v>301.55600752294805</v>
      </c>
      <c r="L26" s="1">
        <f t="shared" si="9"/>
        <v>301.55600752294805</v>
      </c>
      <c r="M26" s="1">
        <f t="shared" si="10"/>
        <v>4637.2440000001025</v>
      </c>
      <c r="N26" s="1">
        <f t="shared" si="11"/>
        <v>4637.2440000001025</v>
      </c>
      <c r="P26" s="1"/>
      <c r="S26"/>
    </row>
    <row r="27" spans="1:20" x14ac:dyDescent="0.25">
      <c r="A27">
        <f t="shared" si="0"/>
        <v>17</v>
      </c>
      <c r="B27" s="8">
        <f t="shared" si="1"/>
        <v>65937.847316837811</v>
      </c>
      <c r="C27" s="2">
        <v>17</v>
      </c>
      <c r="D27" s="1">
        <f t="shared" si="12"/>
        <v>65937.847316837811</v>
      </c>
      <c r="E27" s="1">
        <f t="shared" si="2"/>
        <v>65937.847316837811</v>
      </c>
      <c r="F27" s="1">
        <f t="shared" si="3"/>
        <v>2526.5247946516611</v>
      </c>
      <c r="G27" s="1">
        <f t="shared" si="4"/>
        <v>2526.5247946516611</v>
      </c>
      <c r="H27" s="1">
        <f t="shared" si="5"/>
        <v>2526.5247946516611</v>
      </c>
      <c r="I27" s="1">
        <f t="shared" si="6"/>
        <v>1819.5855218521046</v>
      </c>
      <c r="J27" s="1">
        <f t="shared" si="7"/>
        <v>1819.5855218521046</v>
      </c>
      <c r="K27" s="1">
        <f t="shared" si="8"/>
        <v>291.13368349633674</v>
      </c>
      <c r="L27" s="1">
        <f t="shared" si="9"/>
        <v>291.13368349633674</v>
      </c>
      <c r="M27" s="1">
        <f t="shared" si="10"/>
        <v>4637.2440000001025</v>
      </c>
      <c r="N27" s="1">
        <f t="shared" si="11"/>
        <v>4637.2440000001025</v>
      </c>
      <c r="P27" s="1"/>
      <c r="S27"/>
    </row>
    <row r="28" spans="1:20" x14ac:dyDescent="0.25">
      <c r="A28">
        <f t="shared" si="0"/>
        <v>18</v>
      </c>
      <c r="B28" s="8">
        <f t="shared" si="1"/>
        <v>63333.431142445224</v>
      </c>
      <c r="C28" s="2">
        <v>18</v>
      </c>
      <c r="D28" s="1">
        <f t="shared" si="12"/>
        <v>63333.431142445224</v>
      </c>
      <c r="E28" s="1">
        <f t="shared" si="2"/>
        <v>63333.431142445224</v>
      </c>
      <c r="F28" s="1">
        <f t="shared" si="3"/>
        <v>2604.4161743925897</v>
      </c>
      <c r="G28" s="1">
        <f t="shared" si="4"/>
        <v>2604.4161743925897</v>
      </c>
      <c r="H28" s="1">
        <f t="shared" si="5"/>
        <v>2604.4161743925897</v>
      </c>
      <c r="I28" s="1">
        <f t="shared" si="6"/>
        <v>1752.4377806961315</v>
      </c>
      <c r="J28" s="1">
        <f t="shared" si="7"/>
        <v>1752.4377806961315</v>
      </c>
      <c r="K28" s="1">
        <f t="shared" si="8"/>
        <v>280.39004491138104</v>
      </c>
      <c r="L28" s="1">
        <f t="shared" si="9"/>
        <v>280.39004491138104</v>
      </c>
      <c r="M28" s="1">
        <f t="shared" si="10"/>
        <v>4637.2440000001025</v>
      </c>
      <c r="N28" s="1">
        <f t="shared" si="11"/>
        <v>4637.2440000001025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60648.722239609015</v>
      </c>
      <c r="C29" s="2">
        <v>19</v>
      </c>
      <c r="D29" s="1">
        <f t="shared" si="12"/>
        <v>60648.722239609015</v>
      </c>
      <c r="E29" s="1">
        <f t="shared" si="2"/>
        <v>60648.722239609015</v>
      </c>
      <c r="F29" s="1">
        <f t="shared" si="3"/>
        <v>2684.7089028362066</v>
      </c>
      <c r="G29" s="1">
        <f t="shared" si="4"/>
        <v>2684.7089028362066</v>
      </c>
      <c r="H29" s="1">
        <f t="shared" si="5"/>
        <v>2684.7089028362066</v>
      </c>
      <c r="I29" s="1">
        <f t="shared" si="6"/>
        <v>1683.2199113481861</v>
      </c>
      <c r="J29" s="1">
        <f t="shared" si="7"/>
        <v>1683.2199113481861</v>
      </c>
      <c r="K29" s="1">
        <f t="shared" si="8"/>
        <v>269.31518581570975</v>
      </c>
      <c r="L29" s="1">
        <f t="shared" si="9"/>
        <v>269.31518581570975</v>
      </c>
      <c r="M29" s="1">
        <f t="shared" si="10"/>
        <v>4637.2440000001025</v>
      </c>
      <c r="N29" s="1">
        <f t="shared" si="11"/>
        <v>4637.2440000001025</v>
      </c>
      <c r="P29" s="1"/>
      <c r="S29"/>
    </row>
    <row r="30" spans="1:20" x14ac:dyDescent="0.25">
      <c r="A30">
        <f t="shared" si="0"/>
        <v>20</v>
      </c>
      <c r="B30" s="8">
        <f t="shared" si="1"/>
        <v>57881.245227357322</v>
      </c>
      <c r="C30" s="2">
        <v>20</v>
      </c>
      <c r="D30" s="1">
        <f t="shared" si="12"/>
        <v>57881.245227357322</v>
      </c>
      <c r="E30" s="1">
        <f t="shared" si="2"/>
        <v>57881.245227357322</v>
      </c>
      <c r="F30" s="1">
        <f t="shared" si="3"/>
        <v>2767.4770122516929</v>
      </c>
      <c r="G30" s="1">
        <f t="shared" si="4"/>
        <v>2767.4770122516929</v>
      </c>
      <c r="H30" s="1">
        <f t="shared" si="5"/>
        <v>2767.4770122516929</v>
      </c>
      <c r="I30" s="1">
        <f t="shared" si="6"/>
        <v>1611.8680928865599</v>
      </c>
      <c r="J30" s="1">
        <f t="shared" si="7"/>
        <v>1611.8680928865599</v>
      </c>
      <c r="K30" s="1">
        <f t="shared" si="8"/>
        <v>257.89889486184961</v>
      </c>
      <c r="L30" s="1">
        <f t="shared" si="9"/>
        <v>257.89889486184961</v>
      </c>
      <c r="M30" s="1">
        <f t="shared" si="10"/>
        <v>4637.2440000001025</v>
      </c>
      <c r="N30" s="1">
        <f t="shared" si="11"/>
        <v>4637.2440000001025</v>
      </c>
      <c r="P30" s="1"/>
      <c r="S30"/>
    </row>
    <row r="31" spans="1:20" x14ac:dyDescent="0.25">
      <c r="A31">
        <f t="shared" si="0"/>
        <v>21</v>
      </c>
      <c r="B31" s="8">
        <f t="shared" si="1"/>
        <v>55028.448410074663</v>
      </c>
      <c r="C31" s="2">
        <v>21</v>
      </c>
      <c r="D31" s="1">
        <f t="shared" si="12"/>
        <v>55028.448410074663</v>
      </c>
      <c r="E31" s="1">
        <f t="shared" si="2"/>
        <v>55028.448410074663</v>
      </c>
      <c r="F31" s="1">
        <f t="shared" si="3"/>
        <v>2852.7968172826613</v>
      </c>
      <c r="G31" s="1">
        <f t="shared" si="4"/>
        <v>2852.7968172826613</v>
      </c>
      <c r="H31" s="1">
        <f t="shared" si="5"/>
        <v>2852.7968172826613</v>
      </c>
      <c r="I31" s="1">
        <f t="shared" si="6"/>
        <v>1538.3165368253801</v>
      </c>
      <c r="J31" s="1">
        <f t="shared" si="7"/>
        <v>1538.3165368253801</v>
      </c>
      <c r="K31" s="1">
        <f t="shared" si="8"/>
        <v>246.13064589206081</v>
      </c>
      <c r="L31" s="1">
        <f t="shared" si="9"/>
        <v>246.13064589206081</v>
      </c>
      <c r="M31" s="1">
        <f t="shared" si="10"/>
        <v>4637.2440000001025</v>
      </c>
      <c r="N31" s="1">
        <f t="shared" si="11"/>
        <v>4637.2440000001025</v>
      </c>
      <c r="P31" s="1"/>
      <c r="S31"/>
    </row>
    <row r="32" spans="1:20" x14ac:dyDescent="0.25">
      <c r="A32">
        <f t="shared" si="0"/>
        <v>22</v>
      </c>
      <c r="B32" s="8">
        <f t="shared" si="1"/>
        <v>52087.701424763145</v>
      </c>
      <c r="C32" s="2">
        <v>22</v>
      </c>
      <c r="D32" s="1">
        <f t="shared" si="12"/>
        <v>52087.701424763145</v>
      </c>
      <c r="E32" s="1">
        <f t="shared" si="2"/>
        <v>52087.701424763145</v>
      </c>
      <c r="F32" s="1">
        <f t="shared" si="3"/>
        <v>2940.7469853115144</v>
      </c>
      <c r="G32" s="1">
        <f t="shared" si="4"/>
        <v>2940.7469853115144</v>
      </c>
      <c r="H32" s="1">
        <f t="shared" si="5"/>
        <v>2940.7469853115144</v>
      </c>
      <c r="I32" s="1">
        <f t="shared" si="6"/>
        <v>1462.4974264556793</v>
      </c>
      <c r="J32" s="1">
        <f t="shared" si="7"/>
        <v>1462.4974264556793</v>
      </c>
      <c r="K32" s="1">
        <f t="shared" si="8"/>
        <v>233.99958823290868</v>
      </c>
      <c r="L32" s="1">
        <f t="shared" si="9"/>
        <v>233.99958823290868</v>
      </c>
      <c r="M32" s="1">
        <f t="shared" si="10"/>
        <v>4637.2440000001025</v>
      </c>
      <c r="N32" s="1">
        <f t="shared" si="11"/>
        <v>4637.2440000001025</v>
      </c>
      <c r="P32" s="1"/>
      <c r="S32"/>
    </row>
    <row r="33" spans="1:19" x14ac:dyDescent="0.25">
      <c r="A33">
        <f t="shared" si="0"/>
        <v>23</v>
      </c>
      <c r="B33" s="8">
        <f t="shared" si="1"/>
        <v>49056.292815770052</v>
      </c>
      <c r="C33" s="2">
        <v>23</v>
      </c>
      <c r="D33" s="1">
        <f t="shared" si="12"/>
        <v>49056.292815770052</v>
      </c>
      <c r="E33" s="1">
        <f t="shared" si="2"/>
        <v>49056.292815770052</v>
      </c>
      <c r="F33" s="1">
        <f t="shared" si="3"/>
        <v>3031.4086089930947</v>
      </c>
      <c r="G33" s="1">
        <f t="shared" si="4"/>
        <v>3031.4086089930947</v>
      </c>
      <c r="H33" s="1">
        <f t="shared" si="5"/>
        <v>3031.4086089930947</v>
      </c>
      <c r="I33" s="1">
        <f t="shared" si="6"/>
        <v>1384.3408543163857</v>
      </c>
      <c r="J33" s="1">
        <f t="shared" si="7"/>
        <v>1384.3408543163857</v>
      </c>
      <c r="K33" s="1">
        <f t="shared" si="8"/>
        <v>221.49453669062171</v>
      </c>
      <c r="L33" s="1">
        <f t="shared" si="9"/>
        <v>221.49453669062171</v>
      </c>
      <c r="M33" s="1">
        <f t="shared" si="10"/>
        <v>4637.2440000001025</v>
      </c>
      <c r="N33" s="1">
        <f t="shared" si="11"/>
        <v>4637.2440000001025</v>
      </c>
      <c r="P33" s="1"/>
      <c r="S33"/>
    </row>
    <row r="34" spans="1:19" x14ac:dyDescent="0.25">
      <c r="A34">
        <f t="shared" si="0"/>
        <v>24</v>
      </c>
      <c r="B34" s="8">
        <f t="shared" si="1"/>
        <v>45931.42753474554</v>
      </c>
      <c r="C34" s="2">
        <v>24</v>
      </c>
      <c r="D34" s="1">
        <f t="shared" si="12"/>
        <v>45931.42753474554</v>
      </c>
      <c r="E34" s="1">
        <f t="shared" si="2"/>
        <v>45931.42753474554</v>
      </c>
      <c r="F34" s="1">
        <f t="shared" si="3"/>
        <v>3124.8652810245112</v>
      </c>
      <c r="G34" s="1">
        <f t="shared" si="4"/>
        <v>3124.8652810245112</v>
      </c>
      <c r="H34" s="1">
        <f t="shared" si="5"/>
        <v>3124.8652810245112</v>
      </c>
      <c r="I34" s="1">
        <f t="shared" si="6"/>
        <v>1303.7747577375783</v>
      </c>
      <c r="J34" s="1">
        <f t="shared" si="7"/>
        <v>1303.7747577375783</v>
      </c>
      <c r="K34" s="1">
        <f t="shared" si="8"/>
        <v>208.60396123801252</v>
      </c>
      <c r="L34" s="1">
        <f t="shared" si="9"/>
        <v>208.60396123801252</v>
      </c>
      <c r="M34" s="1">
        <f t="shared" si="10"/>
        <v>4637.2440000001025</v>
      </c>
      <c r="N34" s="1">
        <f t="shared" si="11"/>
        <v>4637.2440000001025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42710.224363525464</v>
      </c>
      <c r="C35" s="2">
        <v>25</v>
      </c>
      <c r="D35" s="1">
        <f t="shared" si="12"/>
        <v>42710.224363525464</v>
      </c>
      <c r="E35" s="1">
        <f t="shared" si="2"/>
        <v>42710.224363525464</v>
      </c>
      <c r="F35" s="1">
        <f t="shared" si="3"/>
        <v>3221.2031712200769</v>
      </c>
      <c r="G35" s="1">
        <f t="shared" si="4"/>
        <v>3221.2031712200769</v>
      </c>
      <c r="H35" s="1">
        <f t="shared" si="5"/>
        <v>3221.2031712200769</v>
      </c>
      <c r="I35" s="1">
        <f t="shared" si="6"/>
        <v>1220.7248523965739</v>
      </c>
      <c r="J35" s="1">
        <f t="shared" si="7"/>
        <v>1220.7248523965739</v>
      </c>
      <c r="K35" s="1">
        <f t="shared" si="8"/>
        <v>195.31597638345181</v>
      </c>
      <c r="L35" s="1">
        <f t="shared" si="9"/>
        <v>195.31597638345181</v>
      </c>
      <c r="M35" s="1">
        <f t="shared" si="10"/>
        <v>4637.2440000001025</v>
      </c>
      <c r="N35" s="1">
        <f t="shared" si="11"/>
        <v>4637.2440000001025</v>
      </c>
      <c r="P35" s="1"/>
      <c r="S35"/>
    </row>
    <row r="36" spans="1:19" x14ac:dyDescent="0.25">
      <c r="A36">
        <f t="shared" si="0"/>
        <v>26</v>
      </c>
      <c r="B36" s="8">
        <f t="shared" si="1"/>
        <v>39389.713257563038</v>
      </c>
      <c r="C36" s="2">
        <v>26</v>
      </c>
      <c r="D36" s="1">
        <f t="shared" si="12"/>
        <v>39389.713257563038</v>
      </c>
      <c r="E36" s="1">
        <f t="shared" si="2"/>
        <v>39389.713257563038</v>
      </c>
      <c r="F36" s="1">
        <f t="shared" si="3"/>
        <v>3320.5111059624232</v>
      </c>
      <c r="G36" s="1">
        <f t="shared" si="4"/>
        <v>3320.5111059624232</v>
      </c>
      <c r="H36" s="1">
        <f t="shared" si="5"/>
        <v>3320.5111059624232</v>
      </c>
      <c r="I36" s="1">
        <f t="shared" si="6"/>
        <v>1135.1145638255855</v>
      </c>
      <c r="J36" s="1">
        <f t="shared" si="7"/>
        <v>1135.1145638255855</v>
      </c>
      <c r="K36" s="1">
        <f t="shared" si="8"/>
        <v>181.6183302120937</v>
      </c>
      <c r="L36" s="1">
        <f t="shared" si="9"/>
        <v>181.6183302120937</v>
      </c>
      <c r="M36" s="1">
        <f t="shared" si="10"/>
        <v>4637.2440000001025</v>
      </c>
      <c r="N36" s="1">
        <f t="shared" si="11"/>
        <v>4637.2440000001025</v>
      </c>
      <c r="P36" s="1"/>
      <c r="S36"/>
    </row>
    <row r="37" spans="1:19" x14ac:dyDescent="0.25">
      <c r="A37">
        <f t="shared" si="0"/>
        <v>27</v>
      </c>
      <c r="B37" s="8">
        <f t="shared" si="1"/>
        <v>35966.832607459983</v>
      </c>
      <c r="C37" s="2">
        <v>27</v>
      </c>
      <c r="D37" s="1">
        <f t="shared" si="12"/>
        <v>35966.832607459983</v>
      </c>
      <c r="E37" s="1">
        <f t="shared" si="2"/>
        <v>35966.832607459983</v>
      </c>
      <c r="F37" s="1">
        <f t="shared" si="3"/>
        <v>3422.8806501030535</v>
      </c>
      <c r="G37" s="1">
        <f t="shared" si="4"/>
        <v>3422.8806501030535</v>
      </c>
      <c r="H37" s="1">
        <f t="shared" si="5"/>
        <v>3422.8806501030535</v>
      </c>
      <c r="I37" s="1">
        <f t="shared" si="6"/>
        <v>1046.8649568078006</v>
      </c>
      <c r="J37" s="1">
        <f t="shared" si="7"/>
        <v>1046.8649568078006</v>
      </c>
      <c r="K37" s="1">
        <f t="shared" si="8"/>
        <v>167.49839308924808</v>
      </c>
      <c r="L37" s="1">
        <f t="shared" si="9"/>
        <v>167.49839308924808</v>
      </c>
      <c r="M37" s="1">
        <f t="shared" si="10"/>
        <v>4637.2440000001025</v>
      </c>
      <c r="N37" s="1">
        <f t="shared" si="11"/>
        <v>4637.2440000001025</v>
      </c>
      <c r="P37" s="1"/>
      <c r="S37"/>
    </row>
    <row r="38" spans="1:19" x14ac:dyDescent="0.25">
      <c r="A38">
        <f t="shared" si="0"/>
        <v>28</v>
      </c>
      <c r="B38" s="8">
        <f t="shared" si="1"/>
        <v>32438.42641607214</v>
      </c>
      <c r="C38" s="2">
        <v>28</v>
      </c>
      <c r="D38" s="1">
        <f t="shared" si="12"/>
        <v>32438.42641607214</v>
      </c>
      <c r="E38" s="1">
        <f t="shared" si="2"/>
        <v>32438.42641607214</v>
      </c>
      <c r="F38" s="1">
        <f t="shared" si="3"/>
        <v>3528.4061913878418</v>
      </c>
      <c r="G38" s="1">
        <f t="shared" si="4"/>
        <v>3528.4061913878418</v>
      </c>
      <c r="H38" s="1">
        <f t="shared" si="5"/>
        <v>3528.4061913878418</v>
      </c>
      <c r="I38" s="1">
        <f t="shared" si="6"/>
        <v>955.89466259677624</v>
      </c>
      <c r="J38" s="1">
        <f t="shared" si="7"/>
        <v>955.89466259677624</v>
      </c>
      <c r="K38" s="1">
        <f t="shared" si="8"/>
        <v>152.94314601548419</v>
      </c>
      <c r="L38" s="1">
        <f t="shared" si="9"/>
        <v>152.94314601548419</v>
      </c>
      <c r="M38" s="1">
        <f t="shared" si="10"/>
        <v>4637.2440000001025</v>
      </c>
      <c r="N38" s="1">
        <f t="shared" si="11"/>
        <v>4637.2440000001025</v>
      </c>
      <c r="P38" s="1"/>
      <c r="S38"/>
    </row>
    <row r="39" spans="1:19" x14ac:dyDescent="0.25">
      <c r="A39">
        <f t="shared" si="0"/>
        <v>29</v>
      </c>
      <c r="B39" s="8">
        <f t="shared" si="1"/>
        <v>28801.241388586815</v>
      </c>
      <c r="C39" s="2">
        <v>29</v>
      </c>
      <c r="D39" s="1">
        <f t="shared" si="12"/>
        <v>28801.241388586815</v>
      </c>
      <c r="E39" s="1">
        <f t="shared" si="2"/>
        <v>28801.241388586815</v>
      </c>
      <c r="F39" s="1">
        <f t="shared" si="3"/>
        <v>3637.1850274853232</v>
      </c>
      <c r="G39" s="1">
        <f t="shared" si="4"/>
        <v>3637.1850274853232</v>
      </c>
      <c r="H39" s="1">
        <f t="shared" si="5"/>
        <v>3637.1850274853232</v>
      </c>
      <c r="I39" s="1">
        <f t="shared" si="6"/>
        <v>862.11980389205121</v>
      </c>
      <c r="J39" s="1">
        <f t="shared" si="7"/>
        <v>862.11980389205121</v>
      </c>
      <c r="K39" s="1">
        <f t="shared" si="8"/>
        <v>137.9391686227282</v>
      </c>
      <c r="L39" s="1">
        <f t="shared" si="9"/>
        <v>137.9391686227282</v>
      </c>
      <c r="M39" s="1">
        <f t="shared" si="10"/>
        <v>4637.2440000001025</v>
      </c>
      <c r="N39" s="1">
        <f t="shared" si="11"/>
        <v>4637.2440000001025</v>
      </c>
      <c r="P39" s="1"/>
      <c r="S39"/>
    </row>
    <row r="40" spans="1:19" x14ac:dyDescent="0.25">
      <c r="A40">
        <f t="shared" si="0"/>
        <v>30</v>
      </c>
      <c r="B40" s="8">
        <f t="shared" si="1"/>
        <v>25051.923932888792</v>
      </c>
      <c r="C40" s="2">
        <v>30</v>
      </c>
      <c r="D40" s="1">
        <f t="shared" si="12"/>
        <v>25051.923932888792</v>
      </c>
      <c r="E40" s="1">
        <f t="shared" si="2"/>
        <v>25051.923932888792</v>
      </c>
      <c r="F40" s="1">
        <f t="shared" si="3"/>
        <v>3749.3174556980216</v>
      </c>
      <c r="G40" s="1">
        <f t="shared" si="4"/>
        <v>3749.3174556980216</v>
      </c>
      <c r="H40" s="1">
        <f t="shared" si="5"/>
        <v>3749.3174556980216</v>
      </c>
      <c r="I40" s="1">
        <f t="shared" si="6"/>
        <v>765.45391750179385</v>
      </c>
      <c r="J40" s="1">
        <f t="shared" si="7"/>
        <v>765.45391750179385</v>
      </c>
      <c r="K40" s="1">
        <f t="shared" si="8"/>
        <v>122.47262680028702</v>
      </c>
      <c r="L40" s="1">
        <f t="shared" si="9"/>
        <v>122.47262680028702</v>
      </c>
      <c r="M40" s="1">
        <f t="shared" si="10"/>
        <v>4637.2440000001025</v>
      </c>
      <c r="N40" s="1">
        <f t="shared" si="11"/>
        <v>4637.2440000001025</v>
      </c>
      <c r="P40" s="1"/>
      <c r="S40"/>
    </row>
    <row r="41" spans="1:19" x14ac:dyDescent="0.25">
      <c r="A41">
        <f t="shared" si="0"/>
        <v>31</v>
      </c>
      <c r="B41" s="8">
        <f t="shared" si="1"/>
        <v>21187.017067449262</v>
      </c>
      <c r="C41" s="2">
        <v>31</v>
      </c>
      <c r="D41" s="1">
        <f t="shared" si="12"/>
        <v>21187.017067449262</v>
      </c>
      <c r="E41" s="1">
        <f t="shared" si="2"/>
        <v>21187.017067449262</v>
      </c>
      <c r="F41" s="1">
        <f t="shared" si="3"/>
        <v>3864.9068654395287</v>
      </c>
      <c r="G41" s="1">
        <f t="shared" si="4"/>
        <v>3864.9068654395287</v>
      </c>
      <c r="H41" s="1">
        <f t="shared" si="5"/>
        <v>3864.9068654395287</v>
      </c>
      <c r="I41" s="1">
        <f t="shared" si="6"/>
        <v>665.80787462118428</v>
      </c>
      <c r="J41" s="1">
        <f t="shared" si="7"/>
        <v>665.80787462118428</v>
      </c>
      <c r="K41" s="1">
        <f t="shared" si="8"/>
        <v>106.52925993938949</v>
      </c>
      <c r="L41" s="1">
        <f t="shared" si="9"/>
        <v>106.52925993938949</v>
      </c>
      <c r="M41" s="1">
        <f t="shared" si="10"/>
        <v>4637.2440000001025</v>
      </c>
      <c r="N41" s="1">
        <f t="shared" si="11"/>
        <v>4637.2440000001025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17202.957233886664</v>
      </c>
      <c r="C42" s="2">
        <v>32</v>
      </c>
      <c r="D42" s="1">
        <f t="shared" si="12"/>
        <v>17202.957233886664</v>
      </c>
      <c r="E42" s="1">
        <f t="shared" si="2"/>
        <v>17202.957233886664</v>
      </c>
      <c r="F42" s="1">
        <f t="shared" si="3"/>
        <v>3984.0598335625982</v>
      </c>
      <c r="G42" s="1">
        <f t="shared" si="4"/>
        <v>3984.0598335625982</v>
      </c>
      <c r="H42" s="1">
        <f t="shared" si="5"/>
        <v>3984.0598335625982</v>
      </c>
      <c r="I42" s="1">
        <f t="shared" si="6"/>
        <v>563.08979865302103</v>
      </c>
      <c r="J42" s="1">
        <f t="shared" si="7"/>
        <v>563.08979865302103</v>
      </c>
      <c r="K42" s="1">
        <f t="shared" si="8"/>
        <v>90.094367784483367</v>
      </c>
      <c r="L42" s="1">
        <f t="shared" si="9"/>
        <v>90.094367784483367</v>
      </c>
      <c r="M42" s="1">
        <f t="shared" si="10"/>
        <v>4637.2440000001025</v>
      </c>
      <c r="N42" s="1">
        <f t="shared" si="11"/>
        <v>4637.2440000001025</v>
      </c>
      <c r="P42" s="1"/>
      <c r="S42"/>
    </row>
    <row r="43" spans="1:19" x14ac:dyDescent="0.25">
      <c r="A43">
        <f t="shared" si="13"/>
        <v>33</v>
      </c>
      <c r="B43" s="8">
        <f t="shared" si="1"/>
        <v>13096.071011260508</v>
      </c>
      <c r="C43" s="2">
        <v>33</v>
      </c>
      <c r="D43" s="1">
        <f t="shared" si="12"/>
        <v>13096.071011260508</v>
      </c>
      <c r="E43" s="1">
        <f t="shared" si="2"/>
        <v>13096.071011260508</v>
      </c>
      <c r="F43" s="1">
        <f t="shared" ref="F43:F70" si="14">IFERROR(IF(A43&lt;$R$9,IFERROR(IF(H43&gt;=0,N43-J43-L43,""),""),IF(A43=$R$9,D42,"")),"")</f>
        <v>4106.8862226261544</v>
      </c>
      <c r="G43" s="1">
        <f t="shared" si="4"/>
        <v>4106.8862226261544</v>
      </c>
      <c r="H43" s="1">
        <f t="shared" si="5"/>
        <v>4106.8862226261544</v>
      </c>
      <c r="I43" s="1">
        <f t="shared" si="6"/>
        <v>457.20498049478294</v>
      </c>
      <c r="J43" s="1">
        <f t="shared" si="7"/>
        <v>457.20498049478294</v>
      </c>
      <c r="K43" s="1">
        <f t="shared" si="8"/>
        <v>73.15279687916528</v>
      </c>
      <c r="L43" s="1">
        <f t="shared" si="9"/>
        <v>73.15279687916528</v>
      </c>
      <c r="M43" s="1">
        <f t="shared" ref="M43:M70" si="15">IFERROR(IF(A43&lt;$R$9,N43,F43+I43+K43),"")</f>
        <v>4637.2440000001025</v>
      </c>
      <c r="N43" s="1">
        <f t="shared" si="11"/>
        <v>4637.2440000001025</v>
      </c>
      <c r="P43" s="1"/>
      <c r="S43"/>
    </row>
    <row r="44" spans="1:19" x14ac:dyDescent="0.25">
      <c r="A44">
        <f t="shared" si="13"/>
        <v>34</v>
      </c>
      <c r="B44" s="8">
        <f t="shared" si="1"/>
        <v>8862.571729068688</v>
      </c>
      <c r="C44" s="2">
        <v>34</v>
      </c>
      <c r="D44" s="1">
        <f t="shared" si="12"/>
        <v>8862.571729068688</v>
      </c>
      <c r="E44" s="1">
        <f t="shared" si="2"/>
        <v>8862.571729068688</v>
      </c>
      <c r="F44" s="1">
        <f t="shared" si="14"/>
        <v>4233.4992821918204</v>
      </c>
      <c r="G44" s="1">
        <f t="shared" si="4"/>
        <v>4233.4992821918204</v>
      </c>
      <c r="H44" s="1">
        <f t="shared" si="5"/>
        <v>4233.4992821918204</v>
      </c>
      <c r="I44" s="1">
        <f t="shared" si="6"/>
        <v>348.05579121403633</v>
      </c>
      <c r="J44" s="1">
        <f t="shared" si="7"/>
        <v>348.05579121403633</v>
      </c>
      <c r="K44" s="1">
        <f t="shared" si="8"/>
        <v>55.688926594245814</v>
      </c>
      <c r="L44" s="1">
        <f t="shared" si="9"/>
        <v>55.688926594245814</v>
      </c>
      <c r="M44" s="1">
        <f t="shared" si="15"/>
        <v>4637.2440000001025</v>
      </c>
      <c r="N44" s="1">
        <f t="shared" si="11"/>
        <v>4637.2440000001025</v>
      </c>
      <c r="P44" s="1"/>
      <c r="S44"/>
    </row>
    <row r="45" spans="1:19" x14ac:dyDescent="0.25">
      <c r="A45">
        <f t="shared" si="13"/>
        <v>35</v>
      </c>
      <c r="B45" s="8">
        <f t="shared" si="1"/>
        <v>4498.5559758253266</v>
      </c>
      <c r="C45" s="2">
        <v>35</v>
      </c>
      <c r="D45" s="1">
        <f t="shared" si="12"/>
        <v>4498.5559758253266</v>
      </c>
      <c r="E45" s="1">
        <f t="shared" si="2"/>
        <v>4498.5559758253266</v>
      </c>
      <c r="F45" s="1">
        <f t="shared" si="14"/>
        <v>4364.0157532433614</v>
      </c>
      <c r="G45" s="1">
        <f t="shared" si="4"/>
        <v>4364.0157532433614</v>
      </c>
      <c r="H45" s="1">
        <f t="shared" si="5"/>
        <v>4364.0157532433614</v>
      </c>
      <c r="I45" s="1">
        <f t="shared" si="6"/>
        <v>235.54159203167379</v>
      </c>
      <c r="J45" s="1">
        <f t="shared" si="7"/>
        <v>235.54159203167379</v>
      </c>
      <c r="K45" s="1">
        <f t="shared" si="8"/>
        <v>37.686654725067804</v>
      </c>
      <c r="L45" s="1">
        <f t="shared" si="9"/>
        <v>37.686654725067804</v>
      </c>
      <c r="M45" s="1">
        <f t="shared" si="15"/>
        <v>4637.2440000001025</v>
      </c>
      <c r="N45" s="1">
        <f t="shared" si="11"/>
        <v>4637.2440000001025</v>
      </c>
      <c r="P45" s="1"/>
      <c r="S45"/>
    </row>
    <row r="46" spans="1:19" x14ac:dyDescent="0.25">
      <c r="A46">
        <f t="shared" si="13"/>
        <v>36</v>
      </c>
      <c r="B46" s="8" t="str">
        <f t="shared" si="1"/>
        <v/>
      </c>
      <c r="C46" s="2">
        <v>36</v>
      </c>
      <c r="D46" s="1" t="str">
        <f t="shared" si="12"/>
        <v/>
      </c>
      <c r="E46" s="1">
        <f t="shared" si="2"/>
        <v>5.4569682106375694E-12</v>
      </c>
      <c r="F46" s="1">
        <f t="shared" si="14"/>
        <v>4498.5559758253266</v>
      </c>
      <c r="G46" s="1">
        <f t="shared" si="4"/>
        <v>4498.5559758253212</v>
      </c>
      <c r="H46" s="1">
        <f t="shared" si="5"/>
        <v>4498.5559758253212</v>
      </c>
      <c r="I46" s="1">
        <f t="shared" si="6"/>
        <v>119.5586415299844</v>
      </c>
      <c r="J46" s="1">
        <f t="shared" si="7"/>
        <v>119.5586415299844</v>
      </c>
      <c r="K46" s="1">
        <f>IFERROR(IF(L46&gt;=0,I46*16%,""),"")</f>
        <v>19.129382644797506</v>
      </c>
      <c r="L46" s="1">
        <f t="shared" si="9"/>
        <v>19.129382644797506</v>
      </c>
      <c r="M46" s="1">
        <f t="shared" si="15"/>
        <v>4637.2440000001079</v>
      </c>
      <c r="N46" s="1">
        <f t="shared" si="11"/>
        <v>4637.2440000001025</v>
      </c>
      <c r="P46" s="1"/>
      <c r="S46"/>
    </row>
    <row r="47" spans="1:19" x14ac:dyDescent="0.25">
      <c r="A47" t="str">
        <f t="shared" si="13"/>
        <v/>
      </c>
      <c r="B47" s="8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4637.2440000001025</v>
      </c>
      <c r="S47"/>
    </row>
    <row r="48" spans="1:19" x14ac:dyDescent="0.25">
      <c r="A48" t="str">
        <f t="shared" si="13"/>
        <v/>
      </c>
      <c r="B48" s="8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4637.2440000001025</v>
      </c>
      <c r="S48"/>
    </row>
    <row r="49" spans="1:19" x14ac:dyDescent="0.25">
      <c r="A49" t="str">
        <f t="shared" si="13"/>
        <v/>
      </c>
      <c r="B49" s="8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4637.2440000001025</v>
      </c>
      <c r="S49"/>
    </row>
    <row r="50" spans="1:19" x14ac:dyDescent="0.25">
      <c r="A50" t="str">
        <f t="shared" si="13"/>
        <v/>
      </c>
      <c r="B50" s="8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4637.2440000001025</v>
      </c>
      <c r="S50"/>
    </row>
    <row r="51" spans="1:19" x14ac:dyDescent="0.25">
      <c r="A51" t="str">
        <f t="shared" si="13"/>
        <v/>
      </c>
      <c r="B51" s="8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4637.2440000001025</v>
      </c>
      <c r="S51"/>
    </row>
    <row r="52" spans="1:19" x14ac:dyDescent="0.25">
      <c r="A52" t="str">
        <f t="shared" si="13"/>
        <v/>
      </c>
      <c r="B52" s="8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4637.2440000001025</v>
      </c>
      <c r="S52"/>
    </row>
    <row r="53" spans="1:19" x14ac:dyDescent="0.25">
      <c r="A53" t="str">
        <f t="shared" si="13"/>
        <v/>
      </c>
      <c r="B53" s="8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4637.2440000001025</v>
      </c>
      <c r="S53"/>
    </row>
    <row r="54" spans="1:19" x14ac:dyDescent="0.25">
      <c r="A54" t="str">
        <f t="shared" si="13"/>
        <v/>
      </c>
      <c r="B54" s="8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4637.2440000001025</v>
      </c>
      <c r="S54"/>
    </row>
    <row r="55" spans="1:19" x14ac:dyDescent="0.25">
      <c r="A55" t="str">
        <f t="shared" si="13"/>
        <v/>
      </c>
      <c r="B55" s="8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4637.2440000001025</v>
      </c>
      <c r="S55"/>
    </row>
    <row r="56" spans="1:19" x14ac:dyDescent="0.25">
      <c r="A56" t="str">
        <f t="shared" si="13"/>
        <v/>
      </c>
      <c r="B56" s="8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4637.2440000001025</v>
      </c>
      <c r="S56"/>
    </row>
    <row r="57" spans="1:19" x14ac:dyDescent="0.25">
      <c r="A57" t="str">
        <f t="shared" si="13"/>
        <v/>
      </c>
      <c r="B57" s="8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4637.2440000001025</v>
      </c>
      <c r="S57"/>
    </row>
    <row r="58" spans="1:19" x14ac:dyDescent="0.25">
      <c r="A58" t="str">
        <f t="shared" si="13"/>
        <v/>
      </c>
      <c r="B58" s="8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4637.2440000001025</v>
      </c>
      <c r="S58"/>
    </row>
    <row r="59" spans="1:19" x14ac:dyDescent="0.25">
      <c r="A59" t="str">
        <f t="shared" si="13"/>
        <v/>
      </c>
      <c r="B59" s="8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4637.2440000001025</v>
      </c>
      <c r="S59"/>
    </row>
    <row r="60" spans="1:19" x14ac:dyDescent="0.25">
      <c r="A60" t="str">
        <f t="shared" si="13"/>
        <v/>
      </c>
      <c r="B60" s="8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4637.2440000001025</v>
      </c>
      <c r="S60"/>
    </row>
    <row r="61" spans="1:19" x14ac:dyDescent="0.25">
      <c r="A61" t="str">
        <f t="shared" si="13"/>
        <v/>
      </c>
      <c r="B61" s="8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4637.2440000001025</v>
      </c>
      <c r="S61"/>
    </row>
    <row r="62" spans="1:19" x14ac:dyDescent="0.25">
      <c r="A62" t="str">
        <f t="shared" si="13"/>
        <v/>
      </c>
      <c r="B62" s="8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4637.2440000001025</v>
      </c>
      <c r="S62"/>
    </row>
    <row r="63" spans="1:19" x14ac:dyDescent="0.25">
      <c r="A63" t="str">
        <f t="shared" si="13"/>
        <v/>
      </c>
      <c r="B63" s="8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4637.2440000001025</v>
      </c>
      <c r="S63"/>
    </row>
    <row r="64" spans="1:19" x14ac:dyDescent="0.25">
      <c r="A64" t="str">
        <f t="shared" si="13"/>
        <v/>
      </c>
      <c r="B64" s="8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4637.2440000001025</v>
      </c>
      <c r="S64"/>
    </row>
    <row r="65" spans="1:19" x14ac:dyDescent="0.25">
      <c r="A65" t="str">
        <f t="shared" si="13"/>
        <v/>
      </c>
      <c r="B65" s="8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4637.2440000001025</v>
      </c>
      <c r="S65"/>
    </row>
    <row r="66" spans="1:19" x14ac:dyDescent="0.25">
      <c r="A66" t="str">
        <f t="shared" si="13"/>
        <v/>
      </c>
      <c r="B66" s="8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4637.2440000001025</v>
      </c>
      <c r="S66"/>
    </row>
    <row r="67" spans="1:19" x14ac:dyDescent="0.25">
      <c r="A67" t="str">
        <f t="shared" si="13"/>
        <v/>
      </c>
      <c r="B67" s="8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4637.2440000001025</v>
      </c>
      <c r="S67"/>
    </row>
    <row r="68" spans="1:19" x14ac:dyDescent="0.25">
      <c r="A68" t="str">
        <f t="shared" si="13"/>
        <v/>
      </c>
      <c r="B68" s="8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4637.2440000001025</v>
      </c>
      <c r="S68"/>
    </row>
    <row r="69" spans="1:19" x14ac:dyDescent="0.25">
      <c r="A69" t="str">
        <f t="shared" si="13"/>
        <v/>
      </c>
      <c r="B69" s="8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4637.2440000001025</v>
      </c>
      <c r="S69"/>
    </row>
    <row r="70" spans="1:19" x14ac:dyDescent="0.25">
      <c r="A70" t="str">
        <f t="shared" si="13"/>
        <v/>
      </c>
      <c r="B70" s="8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4637.2440000001025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2026-05-12T19:40:52Z</dcterms:modified>
</cp:coreProperties>
</file>