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5B13DA5F-09CC-4BE1-8CF5-881953F21A9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CONSUPAGO" sheetId="18" r:id="rId1"/>
  </sheets>
  <definedNames>
    <definedName name="_xlnm.Print_Area" localSheetId="0">CONSUPAGO!$B$1:$K$76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8" l="1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F15" i="18" s="1"/>
  <c r="J7" i="18"/>
  <c r="J6" i="18" s="1"/>
  <c r="E15" i="18" l="1"/>
  <c r="G16" i="18" s="1"/>
  <c r="E8" i="18"/>
  <c r="I55" i="18" s="1"/>
  <c r="I69" i="18" l="1"/>
  <c r="I32" i="18"/>
  <c r="I52" i="18"/>
  <c r="I37" i="18"/>
  <c r="I35" i="18"/>
  <c r="H16" i="18"/>
  <c r="I20" i="18"/>
  <c r="I57" i="18"/>
  <c r="I25" i="18"/>
  <c r="I27" i="18"/>
  <c r="I31" i="18"/>
  <c r="I71" i="18"/>
  <c r="I36" i="18"/>
  <c r="I63" i="18"/>
  <c r="I19" i="18"/>
  <c r="I65" i="18"/>
  <c r="I33" i="18"/>
  <c r="I75" i="18"/>
  <c r="I60" i="18"/>
  <c r="E9" i="18"/>
  <c r="I26" i="18"/>
  <c r="I18" i="18"/>
  <c r="I30" i="18"/>
  <c r="I74" i="18"/>
  <c r="I70" i="18"/>
  <c r="I66" i="18"/>
  <c r="I62" i="18"/>
  <c r="I58" i="18"/>
  <c r="I54" i="18"/>
  <c r="I50" i="18"/>
  <c r="I46" i="18"/>
  <c r="I42" i="18"/>
  <c r="I38" i="18"/>
  <c r="I34" i="18"/>
  <c r="I22" i="18"/>
  <c r="I28" i="18"/>
  <c r="I21" i="18"/>
  <c r="I67" i="18"/>
  <c r="I72" i="18"/>
  <c r="I47" i="18"/>
  <c r="I45" i="18"/>
  <c r="I24" i="18"/>
  <c r="I16" i="18"/>
  <c r="I53" i="18"/>
  <c r="I73" i="18"/>
  <c r="I41" i="18"/>
  <c r="I59" i="18"/>
  <c r="I64" i="18"/>
  <c r="I68" i="18"/>
  <c r="I39" i="18"/>
  <c r="I61" i="18"/>
  <c r="I29" i="18"/>
  <c r="I51" i="18"/>
  <c r="I56" i="18"/>
  <c r="I40" i="18"/>
  <c r="I23" i="18"/>
  <c r="I49" i="18"/>
  <c r="I17" i="18"/>
  <c r="I43" i="18"/>
  <c r="I44" i="18"/>
  <c r="I48" i="18"/>
  <c r="I13" i="18" l="1"/>
  <c r="F16" i="18"/>
  <c r="E16" i="18" l="1"/>
  <c r="G17" i="18" l="1"/>
  <c r="H17" i="18" l="1"/>
  <c r="F17" i="18" s="1"/>
  <c r="E17" i="18" l="1"/>
  <c r="G18" i="18" l="1"/>
  <c r="H18" i="18" l="1"/>
  <c r="F18" i="18" s="1"/>
  <c r="E18" i="18" l="1"/>
  <c r="G19" i="18" l="1"/>
  <c r="H19" i="18" l="1"/>
  <c r="F19" i="18" s="1"/>
  <c r="E19" i="18" s="1"/>
  <c r="G20" i="18" l="1"/>
  <c r="H20" i="18" l="1"/>
  <c r="F20" i="18" s="1"/>
  <c r="E20" i="18" s="1"/>
  <c r="G21" i="18" l="1"/>
  <c r="H21" i="18" l="1"/>
  <c r="F21" i="18" s="1"/>
  <c r="E21" i="18" s="1"/>
  <c r="G22" i="18" l="1"/>
  <c r="H22" i="18" l="1"/>
  <c r="F22" i="18" s="1"/>
  <c r="E22" i="18" s="1"/>
  <c r="G23" i="18" l="1"/>
  <c r="H23" i="18" l="1"/>
  <c r="F23" i="18" s="1"/>
  <c r="E23" i="18" s="1"/>
  <c r="G24" i="18" l="1"/>
  <c r="H24" i="18" l="1"/>
  <c r="F24" i="18" s="1"/>
  <c r="E24" i="18" s="1"/>
  <c r="G25" i="18" l="1"/>
  <c r="H25" i="18" l="1"/>
  <c r="F25" i="18" s="1"/>
  <c r="E25" i="18" s="1"/>
  <c r="G26" i="18" l="1"/>
  <c r="H26" i="18" l="1"/>
  <c r="F26" i="18" s="1"/>
  <c r="E26" i="18" s="1"/>
  <c r="G27" i="18" l="1"/>
  <c r="H27" i="18" l="1"/>
  <c r="F27" i="18" s="1"/>
  <c r="E27" i="18" s="1"/>
  <c r="G28" i="18" l="1"/>
  <c r="H28" i="18" l="1"/>
  <c r="F28" i="18" s="1"/>
  <c r="E28" i="18" s="1"/>
  <c r="G29" i="18" l="1"/>
  <c r="H29" i="18" l="1"/>
  <c r="F29" i="18" s="1"/>
  <c r="E29" i="18" s="1"/>
  <c r="G30" i="18" l="1"/>
  <c r="H30" i="18" l="1"/>
  <c r="F30" i="18" s="1"/>
  <c r="E30" i="18" s="1"/>
  <c r="G31" i="18" l="1"/>
  <c r="H31" i="18" l="1"/>
  <c r="F31" i="18" s="1"/>
  <c r="E31" i="18" s="1"/>
  <c r="G32" i="18" l="1"/>
  <c r="H32" i="18" l="1"/>
  <c r="F32" i="18" s="1"/>
  <c r="E32" i="18" s="1"/>
  <c r="G33" i="18" l="1"/>
  <c r="H33" i="18" l="1"/>
  <c r="F33" i="18" s="1"/>
  <c r="E33" i="18" s="1"/>
  <c r="G34" i="18" l="1"/>
  <c r="H34" i="18" l="1"/>
  <c r="F34" i="18" s="1"/>
  <c r="E34" i="18" s="1"/>
  <c r="G35" i="18" l="1"/>
  <c r="H35" i="18" l="1"/>
  <c r="F35" i="18" s="1"/>
  <c r="E35" i="18" s="1"/>
  <c r="G36" i="18" l="1"/>
  <c r="H36" i="18" l="1"/>
  <c r="F36" i="18" s="1"/>
  <c r="E36" i="18" s="1"/>
  <c r="G37" i="18" l="1"/>
  <c r="H37" i="18" l="1"/>
  <c r="F37" i="18" s="1"/>
  <c r="E37" i="18" s="1"/>
  <c r="G38" i="18" l="1"/>
  <c r="H38" i="18" l="1"/>
  <c r="F38" i="18" s="1"/>
  <c r="E38" i="18" s="1"/>
  <c r="G39" i="18" l="1"/>
  <c r="H39" i="18" l="1"/>
  <c r="F39" i="18" s="1"/>
  <c r="E39" i="18" s="1"/>
  <c r="G40" i="18" l="1"/>
  <c r="H40" i="18" l="1"/>
  <c r="F40" i="18" s="1"/>
  <c r="E40" i="18" s="1"/>
  <c r="G41" i="18" l="1"/>
  <c r="H41" i="18" l="1"/>
  <c r="F41" i="18" s="1"/>
  <c r="E41" i="18" s="1"/>
  <c r="G42" i="18" l="1"/>
  <c r="H42" i="18" l="1"/>
  <c r="F42" i="18" s="1"/>
  <c r="E42" i="18" s="1"/>
  <c r="G43" i="18" l="1"/>
  <c r="H43" i="18" l="1"/>
  <c r="F43" i="18" s="1"/>
  <c r="E43" i="18" s="1"/>
  <c r="G44" i="18" l="1"/>
  <c r="H44" i="18" l="1"/>
  <c r="F44" i="18" s="1"/>
  <c r="E44" i="18" s="1"/>
  <c r="G45" i="18" l="1"/>
  <c r="H45" i="18" l="1"/>
  <c r="F45" i="18" s="1"/>
  <c r="E45" i="18" s="1"/>
  <c r="G46" i="18" l="1"/>
  <c r="H46" i="18" l="1"/>
  <c r="F46" i="18" s="1"/>
  <c r="E46" i="18" s="1"/>
  <c r="G47" i="18" l="1"/>
  <c r="H47" i="18" l="1"/>
  <c r="F47" i="18" s="1"/>
  <c r="E47" i="18" s="1"/>
  <c r="G48" i="18" l="1"/>
  <c r="H48" i="18" l="1"/>
  <c r="F48" i="18" s="1"/>
  <c r="E48" i="18" s="1"/>
  <c r="G49" i="18" l="1"/>
  <c r="H49" i="18" l="1"/>
  <c r="F49" i="18" s="1"/>
  <c r="E49" i="18" s="1"/>
  <c r="G50" i="18" l="1"/>
  <c r="H50" i="18" l="1"/>
  <c r="F50" i="18" s="1"/>
  <c r="E50" i="18" s="1"/>
  <c r="G51" i="18" l="1"/>
  <c r="H51" i="18" l="1"/>
  <c r="F51" i="18" s="1"/>
  <c r="E51" i="18" s="1"/>
  <c r="G52" i="18" l="1"/>
  <c r="H52" i="18" l="1"/>
  <c r="F52" i="18" s="1"/>
  <c r="E52" i="18" s="1"/>
  <c r="G53" i="18" l="1"/>
  <c r="H53" i="18" l="1"/>
  <c r="F53" i="18" s="1"/>
  <c r="E53" i="18" s="1"/>
  <c r="G54" i="18" l="1"/>
  <c r="H54" i="18" l="1"/>
  <c r="F54" i="18" s="1"/>
  <c r="E54" i="18" s="1"/>
  <c r="G55" i="18" l="1"/>
  <c r="H55" i="18" l="1"/>
  <c r="F55" i="18" s="1"/>
  <c r="E55" i="18" s="1"/>
  <c r="G56" i="18" l="1"/>
  <c r="H56" i="18" l="1"/>
  <c r="F56" i="18" s="1"/>
  <c r="E56" i="18" s="1"/>
  <c r="G57" i="18" l="1"/>
  <c r="H57" i="18" l="1"/>
  <c r="F57" i="18" s="1"/>
  <c r="E57" i="18" s="1"/>
  <c r="G58" i="18" l="1"/>
  <c r="H58" i="18" l="1"/>
  <c r="F58" i="18" s="1"/>
  <c r="E58" i="18" s="1"/>
  <c r="G59" i="18" l="1"/>
  <c r="H59" i="18" l="1"/>
  <c r="F59" i="18" s="1"/>
  <c r="E59" i="18" s="1"/>
  <c r="G60" i="18" l="1"/>
  <c r="H60" i="18" l="1"/>
  <c r="F60" i="18" s="1"/>
  <c r="E60" i="18" s="1"/>
  <c r="G61" i="18" l="1"/>
  <c r="H61" i="18" l="1"/>
  <c r="F61" i="18" s="1"/>
  <c r="E61" i="18" s="1"/>
  <c r="G62" i="18" l="1"/>
  <c r="H62" i="18" l="1"/>
  <c r="F62" i="18" s="1"/>
  <c r="E62" i="18" s="1"/>
  <c r="G63" i="18" l="1"/>
  <c r="H63" i="18" l="1"/>
  <c r="F63" i="18" s="1"/>
  <c r="E63" i="18" s="1"/>
  <c r="G64" i="18" l="1"/>
  <c r="H64" i="18" l="1"/>
  <c r="F64" i="18" s="1"/>
  <c r="E64" i="18" s="1"/>
  <c r="G65" i="18" l="1"/>
  <c r="H65" i="18" l="1"/>
  <c r="F65" i="18" s="1"/>
  <c r="E65" i="18" s="1"/>
  <c r="G66" i="18" l="1"/>
  <c r="H66" i="18" l="1"/>
  <c r="F66" i="18" s="1"/>
  <c r="E66" i="18" s="1"/>
  <c r="G67" i="18" l="1"/>
  <c r="H67" i="18" l="1"/>
  <c r="F67" i="18" s="1"/>
  <c r="E67" i="18" s="1"/>
  <c r="G68" i="18" l="1"/>
  <c r="H68" i="18" l="1"/>
  <c r="F68" i="18" s="1"/>
  <c r="E68" i="18" s="1"/>
  <c r="G69" i="18" l="1"/>
  <c r="H69" i="18" l="1"/>
  <c r="F69" i="18" s="1"/>
  <c r="E69" i="18" s="1"/>
  <c r="G70" i="18" l="1"/>
  <c r="H70" i="18" l="1"/>
  <c r="F70" i="18" s="1"/>
  <c r="E70" i="18" s="1"/>
  <c r="G71" i="18" l="1"/>
  <c r="H71" i="18" l="1"/>
  <c r="F71" i="18" s="1"/>
  <c r="E71" i="18" s="1"/>
  <c r="G72" i="18" l="1"/>
  <c r="H72" i="18" l="1"/>
  <c r="F72" i="18" s="1"/>
  <c r="E72" i="18" s="1"/>
  <c r="G73" i="18" l="1"/>
  <c r="H73" i="18" l="1"/>
  <c r="F73" i="18" s="1"/>
  <c r="E73" i="18" s="1"/>
  <c r="G74" i="18" l="1"/>
  <c r="H74" i="18" l="1"/>
  <c r="F74" i="18" s="1"/>
  <c r="E74" i="18" s="1"/>
  <c r="G75" i="18" l="1"/>
  <c r="H75" i="18" l="1"/>
  <c r="H13" i="18" s="1"/>
  <c r="G13" i="18"/>
  <c r="F75" i="18" l="1"/>
  <c r="F13" i="18" s="1"/>
  <c r="J9" i="18" s="1"/>
  <c r="E75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<sst xmlns="http://schemas.openxmlformats.org/spreadsheetml/2006/main" count="26" uniqueCount="25">
  <si>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</si>
  <si>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</si>
  <si>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</si>
  <si>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</si>
  <si>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</si>
  <si>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</si>
  <si>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</si>
  <si>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</si>
  <si>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</si>
  <si>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</si>
  <si>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</si>
  <si>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</si>
  <si>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</si>
  <si>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</si>
  <si>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</si>
  <si>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</si>
  <si>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</si>
  <si>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</si>
  <si>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</si>
  <si>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</si>
  <si>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</si>
  <si>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</si>
  <si>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</si>
  <si>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</si>
  <si>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IMSS 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</si>
</sst>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15</v>
      </c>
      <c r="F1" s="27"/>
      <c r="G1" s="27"/>
      <c r="H1" s="27"/>
      <c r="XFC1" t="s">
        <v>22</v>
      </c>
      <c r="XFD1" t="s">
        <v>23</v>
      </c>
    </row>
    <row r="2" spans="1:14 16383:16384" x14ac:dyDescent="0.25">
      <c r="E2" s="27"/>
      <c r="F2" s="27"/>
      <c r="G2" s="27"/>
      <c r="H2" s="27"/>
      <c r="XFC2" s="23">
        <v>36</v>
      </c>
      <c r="XFD2" s="22">
        <v>3.0680189258179238E-2</v>
      </c>
    </row>
    <row r="3" spans="1:14 16383:16384" x14ac:dyDescent="0.25">
      <c r="XFC3" s="23">
        <v>48</v>
      </c>
      <c r="XFD3" s="22">
        <v>3.0680130098834347E-2</v>
      </c>
    </row>
    <row r="4" spans="1:14 16383:16384" x14ac:dyDescent="0.25">
      <c r="C4" s="25" t="s">
        <v>9</v>
      </c>
      <c r="D4" s="25"/>
      <c r="E4" s="5"/>
      <c r="F4" s="1"/>
      <c r="G4" s="1"/>
      <c r="H4" s="10"/>
      <c r="I4" s="10"/>
      <c r="J4" s="1"/>
      <c r="XFC4" s="23">
        <v>60</v>
      </c>
      <c r="XFD4" s="22">
        <v>3.0626330228657631E-2</v>
      </c>
    </row>
    <row r="5" spans="1:14 16383:16384" x14ac:dyDescent="0.25">
      <c r="C5" s="25" t="s">
        <v>10</v>
      </c>
      <c r="D5" s="25"/>
      <c r="E5" s="24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5" t="s">
        <v>19</v>
      </c>
      <c r="D6" s="25"/>
      <c r="E6" s="21">
        <v>100000</v>
      </c>
      <c r="F6" s="1"/>
      <c r="G6" s="1"/>
      <c r="H6" s="26" t="s">
        <v>18</v>
      </c>
      <c r="I6" s="26"/>
      <c r="J6" s="9">
        <f>J7/1.16</f>
        <v>2.644843901567176E-2</v>
      </c>
      <c r="XFC6" s="23"/>
      <c r="XFD6" s="22"/>
    </row>
    <row r="7" spans="1:14 16383:16384" x14ac:dyDescent="0.25">
      <c r="C7" s="25" t="s">
        <v>11</v>
      </c>
      <c r="D7" s="25"/>
      <c r="E7" s="2">
        <v>36</v>
      </c>
      <c r="F7" s="1" t="s">
        <v>8</v>
      </c>
      <c r="G7" s="1"/>
      <c r="H7" s="26" t="s">
        <v>17</v>
      </c>
      <c r="I7" s="26"/>
      <c r="J7" s="9">
        <f>VLOOKUP(E7,$XFC$1:$XFD$7,2,0)</f>
        <v>3.0680189258179238E-2</v>
      </c>
      <c r="XFC7" s="23"/>
      <c r="XFD7" s="22"/>
    </row>
    <row r="8" spans="1:14 16383:16384" x14ac:dyDescent="0.25">
      <c r="C8" s="25" t="s">
        <v>12</v>
      </c>
      <c r="D8" s="25"/>
      <c r="E8" s="3">
        <f>-PMT(J7,E7,E6,0,0)</f>
        <v>4626.9850000001034</v>
      </c>
      <c r="F8" s="1"/>
      <c r="G8" s="1"/>
      <c r="H8" s="1"/>
      <c r="I8" s="1"/>
      <c r="J8" s="1"/>
    </row>
    <row r="9" spans="1:14 16383:16384" ht="15" customHeight="1" x14ac:dyDescent="0.25">
      <c r="C9" s="25" t="s">
        <v>13</v>
      </c>
      <c r="D9" s="25"/>
      <c r="E9" s="3">
        <f>E7*E8</f>
        <v>166571.46000000372</v>
      </c>
      <c r="F9" s="1"/>
      <c r="G9" s="1"/>
      <c r="H9" s="28" t="s">
        <v>20</v>
      </c>
      <c r="I9" s="28"/>
      <c r="J9" s="11">
        <f>+((G13+H13)/F13)/E7</f>
        <v>1.8492072222223283E-2</v>
      </c>
      <c r="K9" s="16"/>
    </row>
    <row r="10" spans="1:14 16383:16384" x14ac:dyDescent="0.25">
      <c r="C10" s="25" t="s">
        <v>14</v>
      </c>
      <c r="D10" s="25"/>
      <c r="E10" s="4" t="s">
        <v>7</v>
      </c>
      <c r="F10" s="1"/>
      <c r="G10" s="1"/>
      <c r="H10" s="28"/>
      <c r="I10" s="28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99999.999999999942</v>
      </c>
      <c r="G13" s="6">
        <f>SUM(G15:G175)</f>
        <v>57389.18965517568</v>
      </c>
      <c r="H13" s="6">
        <f>SUM(H15:H175)</f>
        <v>9182.2703448281063</v>
      </c>
      <c r="I13" s="6">
        <f>SUM(I15:I175)</f>
        <v>166571.46000000372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98441.033925817814</v>
      </c>
      <c r="F16" s="15">
        <f>IF(D16&lt;=$E$7,IF(D16=0,0,I16-SUM(G16:H16)),"")</f>
        <v>1558.966074182179</v>
      </c>
      <c r="G16" s="15">
        <f>IF(D16&lt;=$E$7,IFERROR(E15*$J$6,""),"")</f>
        <v>2644.8439015671761</v>
      </c>
      <c r="H16" s="15">
        <f>IFERROR(G16*16%,"")</f>
        <v>423.17502425074821</v>
      </c>
      <c r="I16" s="15">
        <f>IF(D16&lt;=$E$7,$E$8,"")</f>
        <v>4626.9850000001034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96834.238477432649</v>
      </c>
      <c r="F17" s="15">
        <f t="shared" ref="F17:F75" si="2">IF(D17&lt;=$E$7,IF(D17=0,0,I17-SUM(G17:H17)),"")</f>
        <v>1606.795448385169</v>
      </c>
      <c r="G17" s="15">
        <f t="shared" ref="G17:G75" si="3">IF(D17&lt;=$E$7,IFERROR(E16*$J$6,""),"")</f>
        <v>2603.6116824266674</v>
      </c>
      <c r="H17" s="15">
        <f t="shared" ref="H17:H75" si="4">IFERROR(G17*16%,"")</f>
        <v>416.57786918826679</v>
      </c>
      <c r="I17" s="15">
        <f t="shared" ref="I17:I75" si="5">IF(D17&lt;=$E$7,$E$8,"")</f>
        <v>4626.9850000001034</v>
      </c>
    </row>
    <row r="18" spans="1:9" x14ac:dyDescent="0.25">
      <c r="A18">
        <v>3</v>
      </c>
      <c r="D18" s="14">
        <f t="shared" si="0"/>
        <v>3</v>
      </c>
      <c r="E18" s="15">
        <f t="shared" si="1"/>
        <v>95178.146240591843</v>
      </c>
      <c r="F18" s="15">
        <f t="shared" si="2"/>
        <v>1656.0922368408073</v>
      </c>
      <c r="G18" s="15">
        <f t="shared" si="3"/>
        <v>2561.1144509993933</v>
      </c>
      <c r="H18" s="15">
        <f t="shared" si="4"/>
        <v>409.77831215990295</v>
      </c>
      <c r="I18" s="15">
        <f t="shared" si="5"/>
        <v>4626.9850000001034</v>
      </c>
    </row>
    <row r="19" spans="1:9" x14ac:dyDescent="0.25">
      <c r="A19">
        <v>4</v>
      </c>
      <c r="D19" s="14">
        <f t="shared" si="0"/>
        <v>4</v>
      </c>
      <c r="E19" s="15">
        <f t="shared" si="1"/>
        <v>93471.244780495763</v>
      </c>
      <c r="F19" s="15">
        <f t="shared" si="2"/>
        <v>1706.9014600960845</v>
      </c>
      <c r="G19" s="15">
        <f t="shared" si="3"/>
        <v>2517.3133964689819</v>
      </c>
      <c r="H19" s="15">
        <f t="shared" si="4"/>
        <v>402.77014343503708</v>
      </c>
      <c r="I19" s="15">
        <f t="shared" si="5"/>
        <v>4626.9850000001034</v>
      </c>
    </row>
    <row r="20" spans="1:9" x14ac:dyDescent="0.25">
      <c r="A20">
        <v>5</v>
      </c>
      <c r="D20" s="14">
        <f t="shared" si="0"/>
        <v>5</v>
      </c>
      <c r="E20" s="15">
        <f t="shared" si="1"/>
        <v>91711.975260558873</v>
      </c>
      <c r="F20" s="15">
        <f t="shared" si="2"/>
        <v>1759.2695199368945</v>
      </c>
      <c r="G20" s="15">
        <f t="shared" si="3"/>
        <v>2472.1685172958696</v>
      </c>
      <c r="H20" s="15">
        <f t="shared" si="4"/>
        <v>395.54696276733915</v>
      </c>
      <c r="I20" s="15">
        <f t="shared" si="5"/>
        <v>4626.9850000001034</v>
      </c>
    </row>
    <row r="21" spans="1:9" x14ac:dyDescent="0.25">
      <c r="A21">
        <v>6</v>
      </c>
      <c r="D21" s="14">
        <f t="shared" si="0"/>
        <v>6</v>
      </c>
      <c r="E21" s="15">
        <f t="shared" si="1"/>
        <v>89898.731018794162</v>
      </c>
      <c r="F21" s="15">
        <f t="shared" si="2"/>
        <v>1813.2442417647048</v>
      </c>
      <c r="G21" s="15">
        <f t="shared" si="3"/>
        <v>2425.6385846856883</v>
      </c>
      <c r="H21" s="15">
        <f t="shared" si="4"/>
        <v>388.10217354971013</v>
      </c>
      <c r="I21" s="15">
        <f t="shared" si="5"/>
        <v>4626.9850000001034</v>
      </c>
    </row>
    <row r="22" spans="1:9" x14ac:dyDescent="0.25">
      <c r="A22">
        <v>7</v>
      </c>
      <c r="D22" s="14">
        <f t="shared" si="0"/>
        <v>7</v>
      </c>
      <c r="E22" s="15">
        <f t="shared" si="1"/>
        <v>88029.856100520818</v>
      </c>
      <c r="F22" s="15">
        <f t="shared" si="2"/>
        <v>1868.8749182733495</v>
      </c>
      <c r="G22" s="15">
        <f t="shared" si="3"/>
        <v>2377.6811049368566</v>
      </c>
      <c r="H22" s="15">
        <f t="shared" si="4"/>
        <v>380.42897678989709</v>
      </c>
      <c r="I22" s="15">
        <f t="shared" si="5"/>
        <v>4626.9850000001034</v>
      </c>
    </row>
    <row r="23" spans="1:9" x14ac:dyDescent="0.25">
      <c r="A23">
        <v>8</v>
      </c>
      <c r="D23" s="14">
        <f t="shared" si="0"/>
        <v>8</v>
      </c>
      <c r="E23" s="15">
        <f t="shared" si="1"/>
        <v>86103.643746054979</v>
      </c>
      <c r="F23" s="15">
        <f t="shared" si="2"/>
        <v>1926.2123544658402</v>
      </c>
      <c r="G23" s="15">
        <f t="shared" si="3"/>
        <v>2328.2522806329853</v>
      </c>
      <c r="H23" s="15">
        <f t="shared" si="4"/>
        <v>372.52036490127767</v>
      </c>
      <c r="I23" s="15">
        <f t="shared" si="5"/>
        <v>4626.9850000001034</v>
      </c>
    </row>
    <row r="24" spans="1:9" x14ac:dyDescent="0.25">
      <c r="A24">
        <v>9</v>
      </c>
      <c r="D24" s="14">
        <f t="shared" si="0"/>
        <v>9</v>
      </c>
      <c r="E24" s="15">
        <f t="shared" si="1"/>
        <v>84118.334832002685</v>
      </c>
      <c r="F24" s="15">
        <f t="shared" si="2"/>
        <v>1985.3089140522952</v>
      </c>
      <c r="G24" s="15">
        <f t="shared" si="3"/>
        <v>2277.3069706446622</v>
      </c>
      <c r="H24" s="15">
        <f t="shared" si="4"/>
        <v>364.36911530314597</v>
      </c>
      <c r="I24" s="15">
        <f t="shared" si="5"/>
        <v>4626.9850000001034</v>
      </c>
    </row>
    <row r="25" spans="1:9" x14ac:dyDescent="0.25">
      <c r="A25">
        <v>10</v>
      </c>
      <c r="D25" s="14">
        <f t="shared" si="0"/>
        <v>10</v>
      </c>
      <c r="E25" s="15">
        <f t="shared" si="1"/>
        <v>82072.116264731318</v>
      </c>
      <c r="F25" s="15">
        <f t="shared" si="2"/>
        <v>2046.2185672713699</v>
      </c>
      <c r="G25" s="15">
        <f t="shared" si="3"/>
        <v>2224.7986489040804</v>
      </c>
      <c r="H25" s="15">
        <f t="shared" si="4"/>
        <v>355.96778382465288</v>
      </c>
      <c r="I25" s="15">
        <f t="shared" si="5"/>
        <v>4626.9850000001034</v>
      </c>
    </row>
    <row r="26" spans="1:9" x14ac:dyDescent="0.25">
      <c r="A26">
        <v>11</v>
      </c>
      <c r="D26" s="14">
        <f t="shared" si="0"/>
        <v>11</v>
      </c>
      <c r="E26" s="15">
        <f t="shared" si="1"/>
        <v>79963.119324552463</v>
      </c>
      <c r="F26" s="15">
        <f t="shared" si="2"/>
        <v>2108.9969401788558</v>
      </c>
      <c r="G26" s="15">
        <f t="shared" si="3"/>
        <v>2170.6793619148684</v>
      </c>
      <c r="H26" s="15">
        <f t="shared" si="4"/>
        <v>347.30869790637894</v>
      </c>
      <c r="I26" s="15">
        <f t="shared" si="5"/>
        <v>4626.9850000001034</v>
      </c>
    </row>
    <row r="27" spans="1:9" x14ac:dyDescent="0.25">
      <c r="A27">
        <v>12</v>
      </c>
      <c r="D27" s="14">
        <f t="shared" si="0"/>
        <v>12</v>
      </c>
      <c r="E27" s="15">
        <f t="shared" si="1"/>
        <v>77789.417959104001</v>
      </c>
      <c r="F27" s="15">
        <f t="shared" si="2"/>
        <v>2173.7013654484635</v>
      </c>
      <c r="G27" s="15">
        <f t="shared" si="3"/>
        <v>2114.89968495831</v>
      </c>
      <c r="H27" s="15">
        <f t="shared" si="4"/>
        <v>338.38394959332959</v>
      </c>
      <c r="I27" s="15">
        <f t="shared" si="5"/>
        <v>4626.9850000001034</v>
      </c>
    </row>
    <row r="28" spans="1:9" x14ac:dyDescent="0.25">
      <c r="A28">
        <v>13</v>
      </c>
      <c r="D28" s="14">
        <f t="shared" si="0"/>
        <v>13</v>
      </c>
      <c r="E28" s="15">
        <f t="shared" si="1"/>
        <v>75549.027024372816</v>
      </c>
      <c r="F28" s="15">
        <f t="shared" si="2"/>
        <v>2240.3909347311856</v>
      </c>
      <c r="G28" s="15">
        <f t="shared" si="3"/>
        <v>2057.4086769559635</v>
      </c>
      <c r="H28" s="15">
        <f t="shared" si="4"/>
        <v>329.18538831295416</v>
      </c>
      <c r="I28" s="15">
        <f t="shared" si="5"/>
        <v>4626.9850000001034</v>
      </c>
    </row>
    <row r="29" spans="1:9" x14ac:dyDescent="0.25">
      <c r="A29">
        <v>14</v>
      </c>
      <c r="D29" s="14">
        <f t="shared" si="0"/>
        <v>14</v>
      </c>
      <c r="E29" s="15">
        <f t="shared" si="1"/>
        <v>73239.900471751767</v>
      </c>
      <c r="F29" s="15">
        <f t="shared" si="2"/>
        <v>2309.1265526210473</v>
      </c>
      <c r="G29" s="15">
        <f t="shared" si="3"/>
        <v>1998.1538339474621</v>
      </c>
      <c r="H29" s="15">
        <f t="shared" si="4"/>
        <v>319.70461343159394</v>
      </c>
      <c r="I29" s="15">
        <f t="shared" si="5"/>
        <v>4626.9850000001034</v>
      </c>
    </row>
    <row r="30" spans="1:9" x14ac:dyDescent="0.25">
      <c r="A30">
        <v>15</v>
      </c>
      <c r="D30" s="14">
        <f t="shared" si="0"/>
        <v>15</v>
      </c>
      <c r="E30" s="15">
        <f t="shared" si="1"/>
        <v>70859.92947947522</v>
      </c>
      <c r="F30" s="15">
        <f t="shared" si="2"/>
        <v>2379.9709922765483</v>
      </c>
      <c r="G30" s="15">
        <f t="shared" si="3"/>
        <v>1937.0810411409959</v>
      </c>
      <c r="H30" s="15">
        <f t="shared" si="4"/>
        <v>309.93296658255935</v>
      </c>
      <c r="I30" s="15">
        <f t="shared" si="5"/>
        <v>4626.9850000001034</v>
      </c>
    </row>
    <row r="31" spans="1:9" x14ac:dyDescent="0.25">
      <c r="A31">
        <v>16</v>
      </c>
      <c r="D31" s="14">
        <f t="shared" si="0"/>
        <v>16</v>
      </c>
      <c r="E31" s="15">
        <f t="shared" si="1"/>
        <v>68406.940526726656</v>
      </c>
      <c r="F31" s="15">
        <f t="shared" si="2"/>
        <v>2452.9889527485693</v>
      </c>
      <c r="G31" s="15">
        <f t="shared" si="3"/>
        <v>1874.1345234927019</v>
      </c>
      <c r="H31" s="15">
        <f t="shared" si="4"/>
        <v>299.86152375883233</v>
      </c>
      <c r="I31" s="15">
        <f t="shared" si="5"/>
        <v>4626.9850000001034</v>
      </c>
    </row>
    <row r="32" spans="1:9" x14ac:dyDescent="0.25">
      <c r="A32">
        <v>17</v>
      </c>
      <c r="D32" s="14">
        <f t="shared" si="0"/>
        <v>17</v>
      </c>
      <c r="E32" s="15">
        <f t="shared" si="1"/>
        <v>65878.693408659543</v>
      </c>
      <c r="F32" s="15">
        <f t="shared" si="2"/>
        <v>2528.2471180671182</v>
      </c>
      <c r="G32" s="15">
        <f t="shared" si="3"/>
        <v>1809.2567947698149</v>
      </c>
      <c r="H32" s="15">
        <f t="shared" si="4"/>
        <v>289.4810871631704</v>
      </c>
      <c r="I32" s="15">
        <f t="shared" si="5"/>
        <v>4626.9850000001034</v>
      </c>
    </row>
    <row r="33" spans="1:9" x14ac:dyDescent="0.25">
      <c r="A33">
        <v>18</v>
      </c>
      <c r="D33" s="14">
        <f t="shared" si="0"/>
        <v>18</v>
      </c>
      <c r="E33" s="15">
        <f t="shared" si="1"/>
        <v>63272.879190518681</v>
      </c>
      <c r="F33" s="15">
        <f t="shared" si="2"/>
        <v>2605.814218140863</v>
      </c>
      <c r="G33" s="15">
        <f t="shared" si="3"/>
        <v>1742.3886050510691</v>
      </c>
      <c r="H33" s="15">
        <f t="shared" si="4"/>
        <v>278.78217680817107</v>
      </c>
      <c r="I33" s="15">
        <f t="shared" si="5"/>
        <v>4626.9850000001034</v>
      </c>
    </row>
    <row r="34" spans="1:9" x14ac:dyDescent="0.25">
      <c r="A34">
        <v>19</v>
      </c>
      <c r="D34" s="14">
        <f t="shared" si="0"/>
        <v>19</v>
      </c>
      <c r="E34" s="15">
        <f t="shared" si="1"/>
        <v>60587.118098993604</v>
      </c>
      <c r="F34" s="15">
        <f t="shared" si="2"/>
        <v>2685.7610915250789</v>
      </c>
      <c r="G34" s="15">
        <f t="shared" si="3"/>
        <v>1673.4688866164001</v>
      </c>
      <c r="H34" s="15">
        <f t="shared" si="4"/>
        <v>267.75502185862405</v>
      </c>
      <c r="I34" s="15">
        <f t="shared" si="5"/>
        <v>4626.9850000001034</v>
      </c>
    </row>
    <row r="35" spans="1:9" x14ac:dyDescent="0.25">
      <c r="A35">
        <v>20</v>
      </c>
      <c r="D35" s="14">
        <f t="shared" si="0"/>
        <v>20</v>
      </c>
      <c r="E35" s="15">
        <f t="shared" si="1"/>
        <v>57818.957348878277</v>
      </c>
      <c r="F35" s="15">
        <f t="shared" si="2"/>
        <v>2768.160750115323</v>
      </c>
      <c r="G35" s="15">
        <f t="shared" si="3"/>
        <v>1602.434698176535</v>
      </c>
      <c r="H35" s="15">
        <f t="shared" si="4"/>
        <v>256.38955170824562</v>
      </c>
      <c r="I35" s="15">
        <f t="shared" si="5"/>
        <v>4626.9850000001034</v>
      </c>
    </row>
    <row r="36" spans="1:9" x14ac:dyDescent="0.25">
      <c r="A36">
        <v>21</v>
      </c>
      <c r="D36" s="14">
        <f t="shared" si="0"/>
        <v>21</v>
      </c>
      <c r="E36" s="15">
        <f t="shared" si="1"/>
        <v>54965.868903052353</v>
      </c>
      <c r="F36" s="15">
        <f t="shared" si="2"/>
        <v>2853.0884458259243</v>
      </c>
      <c r="G36" s="15">
        <f t="shared" si="3"/>
        <v>1529.2211673915335</v>
      </c>
      <c r="H36" s="15">
        <f t="shared" si="4"/>
        <v>244.67538678264538</v>
      </c>
      <c r="I36" s="15">
        <f t="shared" si="5"/>
        <v>4626.9850000001034</v>
      </c>
    </row>
    <row r="37" spans="1:9" x14ac:dyDescent="0.25">
      <c r="A37">
        <v>22</v>
      </c>
      <c r="D37" s="14">
        <f t="shared" si="0"/>
        <v>22</v>
      </c>
      <c r="E37" s="15">
        <f t="shared" si="1"/>
        <v>52025.247163738168</v>
      </c>
      <c r="F37" s="15">
        <f t="shared" si="2"/>
        <v>2940.6217393141883</v>
      </c>
      <c r="G37" s="15">
        <f t="shared" si="3"/>
        <v>1453.7614316257889</v>
      </c>
      <c r="H37" s="15">
        <f t="shared" si="4"/>
        <v>232.60182906012622</v>
      </c>
      <c r="I37" s="15">
        <f t="shared" si="5"/>
        <v>4626.9850000001034</v>
      </c>
    </row>
    <row r="38" spans="1:9" x14ac:dyDescent="0.25">
      <c r="A38">
        <v>23</v>
      </c>
      <c r="D38" s="14">
        <f t="shared" si="0"/>
        <v>23</v>
      </c>
      <c r="E38" s="15">
        <f t="shared" si="1"/>
        <v>48994.406592925101</v>
      </c>
      <c r="F38" s="15">
        <f t="shared" si="2"/>
        <v>3030.840570813064</v>
      </c>
      <c r="G38" s="15">
        <f t="shared" si="3"/>
        <v>1375.986576885379</v>
      </c>
      <c r="H38" s="15">
        <f t="shared" si="4"/>
        <v>220.15785230166065</v>
      </c>
      <c r="I38" s="15">
        <f t="shared" si="5"/>
        <v>4626.9850000001034</v>
      </c>
    </row>
    <row r="39" spans="1:9" x14ac:dyDescent="0.25">
      <c r="A39">
        <v>24</v>
      </c>
      <c r="D39" s="14">
        <f t="shared" si="0"/>
        <v>24</v>
      </c>
      <c r="E39" s="15">
        <f t="shared" si="1"/>
        <v>45870.579259788123</v>
      </c>
      <c r="F39" s="15">
        <f t="shared" si="2"/>
        <v>3123.8273331369764</v>
      </c>
      <c r="G39" s="15">
        <f t="shared" si="3"/>
        <v>1295.8255748820059</v>
      </c>
      <c r="H39" s="15">
        <f t="shared" si="4"/>
        <v>207.33209198112095</v>
      </c>
      <c r="I39" s="15">
        <f t="shared" si="5"/>
        <v>4626.9850000001034</v>
      </c>
    </row>
    <row r="40" spans="1:9" x14ac:dyDescent="0.25">
      <c r="A40">
        <v>25</v>
      </c>
      <c r="D40" s="14">
        <f t="shared" si="0"/>
        <v>25</v>
      </c>
      <c r="E40" s="15">
        <f t="shared" si="1"/>
        <v>42650.91231286063</v>
      </c>
      <c r="F40" s="15">
        <f t="shared" si="2"/>
        <v>3219.6669469274921</v>
      </c>
      <c r="G40" s="15">
        <f t="shared" si="3"/>
        <v>1213.205218166044</v>
      </c>
      <c r="H40" s="15">
        <f t="shared" si="4"/>
        <v>194.11283490656706</v>
      </c>
      <c r="I40" s="15">
        <f t="shared" si="5"/>
        <v>4626.9850000001034</v>
      </c>
    </row>
    <row r="41" spans="1:9" x14ac:dyDescent="0.25">
      <c r="A41">
        <v>26</v>
      </c>
      <c r="D41" s="14">
        <f t="shared" si="0"/>
        <v>26</v>
      </c>
      <c r="E41" s="15">
        <f t="shared" si="1"/>
        <v>39332.465374653097</v>
      </c>
      <c r="F41" s="15">
        <f t="shared" si="2"/>
        <v>3318.4469382075317</v>
      </c>
      <c r="G41" s="15">
        <f t="shared" si="3"/>
        <v>1128.0500532694582</v>
      </c>
      <c r="H41" s="15">
        <f t="shared" si="4"/>
        <v>180.48800852311331</v>
      </c>
      <c r="I41" s="15">
        <f t="shared" si="5"/>
        <v>4626.9850000001034</v>
      </c>
    </row>
    <row r="42" spans="1:9" x14ac:dyDescent="0.25">
      <c r="A42">
        <v>27</v>
      </c>
      <c r="D42" s="14">
        <f t="shared" si="0"/>
        <v>27</v>
      </c>
      <c r="E42" s="15">
        <f t="shared" si="1"/>
        <v>35912.207856338129</v>
      </c>
      <c r="F42" s="15">
        <f t="shared" si="2"/>
        <v>3420.2575183149647</v>
      </c>
      <c r="G42" s="15">
        <f t="shared" si="3"/>
        <v>1040.2823117975336</v>
      </c>
      <c r="H42" s="15">
        <f t="shared" si="4"/>
        <v>166.44516988760537</v>
      </c>
      <c r="I42" s="15">
        <f t="shared" si="5"/>
        <v>4626.9850000001034</v>
      </c>
    </row>
    <row r="43" spans="1:9" x14ac:dyDescent="0.25">
      <c r="A43">
        <v>28</v>
      </c>
      <c r="D43" s="14">
        <f t="shared" si="0"/>
        <v>28</v>
      </c>
      <c r="E43" s="15">
        <f t="shared" si="1"/>
        <v>32387.016190049551</v>
      </c>
      <c r="F43" s="15">
        <f t="shared" si="2"/>
        <v>3525.1916662885778</v>
      </c>
      <c r="G43" s="15">
        <f t="shared" si="3"/>
        <v>949.82183940648724</v>
      </c>
      <c r="H43" s="15">
        <f t="shared" si="4"/>
        <v>151.97149430503796</v>
      </c>
      <c r="I43" s="15">
        <f t="shared" si="5"/>
        <v>4626.9850000001034</v>
      </c>
    </row>
    <row r="44" spans="1:9" x14ac:dyDescent="0.25">
      <c r="A44">
        <v>29</v>
      </c>
      <c r="D44" s="14">
        <f t="shared" si="0"/>
        <v>29</v>
      </c>
      <c r="E44" s="15">
        <f t="shared" si="1"/>
        <v>28753.670976267884</v>
      </c>
      <c r="F44" s="15">
        <f t="shared" si="2"/>
        <v>3633.345213781668</v>
      </c>
      <c r="G44" s="15">
        <f t="shared" si="3"/>
        <v>856.58602260209955</v>
      </c>
      <c r="H44" s="15">
        <f t="shared" si="4"/>
        <v>137.05376361633594</v>
      </c>
      <c r="I44" s="15">
        <f t="shared" si="5"/>
        <v>4626.9850000001034</v>
      </c>
    </row>
    <row r="45" spans="1:9" x14ac:dyDescent="0.25">
      <c r="A45">
        <v>30</v>
      </c>
      <c r="D45" s="14">
        <f t="shared" si="0"/>
        <v>30</v>
      </c>
      <c r="E45" s="15">
        <f t="shared" si="1"/>
        <v>25008.854043687094</v>
      </c>
      <c r="F45" s="15">
        <f t="shared" si="2"/>
        <v>3744.8169325807894</v>
      </c>
      <c r="G45" s="15">
        <f t="shared" si="3"/>
        <v>760.48971329251219</v>
      </c>
      <c r="H45" s="15">
        <f t="shared" si="4"/>
        <v>121.67835412680195</v>
      </c>
      <c r="I45" s="15">
        <f t="shared" si="5"/>
        <v>4626.9850000001034</v>
      </c>
    </row>
    <row r="46" spans="1:9" x14ac:dyDescent="0.25">
      <c r="A46">
        <v>31</v>
      </c>
      <c r="D46" s="14">
        <f t="shared" si="0"/>
        <v>31</v>
      </c>
      <c r="E46" s="15">
        <f t="shared" si="1"/>
        <v>21149.145418877491</v>
      </c>
      <c r="F46" s="15">
        <f t="shared" si="2"/>
        <v>3859.708624809602</v>
      </c>
      <c r="G46" s="15">
        <f t="shared" si="3"/>
        <v>661.44515102629418</v>
      </c>
      <c r="H46" s="15">
        <f t="shared" si="4"/>
        <v>105.83122416420707</v>
      </c>
      <c r="I46" s="15">
        <f t="shared" si="5"/>
        <v>4626.9850000001034</v>
      </c>
    </row>
    <row r="47" spans="1:9" x14ac:dyDescent="0.25">
      <c r="A47">
        <v>32</v>
      </c>
      <c r="D47" s="14">
        <f t="shared" si="0"/>
        <v>32</v>
      </c>
      <c r="E47" s="15">
        <f t="shared" si="1"/>
        <v>17171.020202977303</v>
      </c>
      <c r="F47" s="15">
        <f t="shared" si="2"/>
        <v>3978.1252159001874</v>
      </c>
      <c r="G47" s="15">
        <f t="shared" si="3"/>
        <v>559.36188284475509</v>
      </c>
      <c r="H47" s="15">
        <f t="shared" si="4"/>
        <v>89.497901255160812</v>
      </c>
      <c r="I47" s="15">
        <f t="shared" si="5"/>
        <v>4626.9850000001034</v>
      </c>
    </row>
    <row r="48" spans="1:9" x14ac:dyDescent="0.25">
      <c r="A48">
        <v>33</v>
      </c>
      <c r="D48" s="14">
        <f t="shared" si="0"/>
        <v>33</v>
      </c>
      <c r="E48" s="15">
        <f t="shared" si="1"/>
        <v>13070.845352560562</v>
      </c>
      <c r="F48" s="15">
        <f t="shared" si="2"/>
        <v>4100.1748504167408</v>
      </c>
      <c r="G48" s="15">
        <f t="shared" si="3"/>
        <v>454.14668067531289</v>
      </c>
      <c r="H48" s="15">
        <f t="shared" si="4"/>
        <v>72.663468908050064</v>
      </c>
      <c r="I48" s="15">
        <f t="shared" si="5"/>
        <v>4626.9850000001034</v>
      </c>
    </row>
    <row r="49" spans="1:9" x14ac:dyDescent="0.25">
      <c r="A49">
        <v>34</v>
      </c>
      <c r="D49" s="14">
        <f t="shared" si="0"/>
        <v>34</v>
      </c>
      <c r="E49" s="15">
        <f t="shared" si="1"/>
        <v>8844.8763617414079</v>
      </c>
      <c r="F49" s="15">
        <f t="shared" si="2"/>
        <v>4225.9689908191531</v>
      </c>
      <c r="G49" s="15">
        <f t="shared" si="3"/>
        <v>345.70345619047464</v>
      </c>
      <c r="H49" s="15">
        <f t="shared" si="4"/>
        <v>55.312552990475943</v>
      </c>
      <c r="I49" s="15">
        <f t="shared" si="5"/>
        <v>4626.9850000001034</v>
      </c>
    </row>
    <row r="50" spans="1:9" x14ac:dyDescent="0.25">
      <c r="A50">
        <v>35</v>
      </c>
      <c r="D50" s="14">
        <f t="shared" si="0"/>
        <v>35</v>
      </c>
      <c r="E50" s="15">
        <f t="shared" si="1"/>
        <v>4489.2538424847271</v>
      </c>
      <c r="F50" s="15">
        <f t="shared" si="2"/>
        <v>4355.6225192566808</v>
      </c>
      <c r="G50" s="15">
        <f t="shared" si="3"/>
        <v>233.93317305467434</v>
      </c>
      <c r="H50" s="15">
        <f t="shared" si="4"/>
        <v>37.429307688747897</v>
      </c>
      <c r="I50" s="15">
        <f t="shared" si="5"/>
        <v>4626.9850000001034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6.3664629124104977E-11</v>
      </c>
      <c r="F51" s="15">
        <f t="shared" si="2"/>
        <v>4489.2538424846634</v>
      </c>
      <c r="G51" s="15">
        <f t="shared" si="3"/>
        <v>118.73375647882742</v>
      </c>
      <c r="H51" s="15">
        <f t="shared" si="4"/>
        <v>18.997401036612388</v>
      </c>
      <c r="I51" s="15">
        <f t="shared" si="5"/>
        <v>4626.9850000001034</v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 xr:uid="{00000000-0002-0000-0000-000000000000}">
      <formula1>"IMSS JUBILADO"</formula1>
    </dataValidation>
    <dataValidation type="list" allowBlank="1" showInputMessage="1" showErrorMessage="1" sqref="E7" xr:uid="{00000000-0002-0000-0000-000001000000}">
      <formula1>$XFC$2:$XFC$4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CONSUPAGO</vt:lpstr>
      <vt:lpstr>CONSUPAGO!Área_de_impresión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2024-11-25T21:24:55Z</cp:lastPrinted>
  <dcterms:created xsi:type="dcterms:W3CDTF">2022-04-20T18:00:31Z</dcterms:created>
  <dcterms:modified xsi:type="dcterms:W3CDTF">2026-05-12T21:33:50Z</dcterms:modified>
</cp:coreProperties>
</file>