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G:\DOCUMENTOS2\"/>
    </mc:Choice>
  </mc:AlternateContent>
  <xr:revisionPtr revIDLastSave="0" documentId="13_ncr:1_{726A369E-3B8D-4D43-A72F-8259CFC28110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GFI-2.66% CAT 43.97%" sheetId="11" r:id="rId1"/>
    <sheet name="GFI-2.50% CAT 41%" sheetId="12" r:id="rId2"/>
    <sheet name="GFI-2.37% 38.5%" sheetId="16" r:id="rId3"/>
    <sheet name="GFI-2.29% CAT 37%" sheetId="13" r:id="rId4"/>
    <sheet name="GFI-2.21% CAT 35.50%" sheetId="14" r:id="rId5"/>
    <sheet name="GFI-2.02% CAT 32%" sheetId="17" r:id="rId6"/>
  </sheets>
  <definedNames>
    <definedName name="_xlnm.Print_Area" localSheetId="5">'GFI-2.02% CAT 32%'!$B$1:$K$76</definedName>
    <definedName name="_xlnm.Print_Area" localSheetId="4">'GFI-2.21% CAT 35.50%'!$B$1:$K$76</definedName>
    <definedName name="_xlnm.Print_Area" localSheetId="3">'GFI-2.29% CAT 37%'!$B$1:$K$76</definedName>
    <definedName name="_xlnm.Print_Area" localSheetId="2">'GFI-2.37% 38.5%'!$B$1:$K$76</definedName>
    <definedName name="_xlnm.Print_Area" localSheetId="1">'GFI-2.50% CAT 41%'!$B$1:$K$76</definedName>
    <definedName name="_xlnm.Print_Area" localSheetId="0">'GFI-2.66% CAT 43.97%'!$B$1:$K$76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5" i="17" l="1"/>
  <c r="D74" i="17"/>
  <c r="D73" i="17"/>
  <c r="D72" i="17"/>
  <c r="D71" i="17"/>
  <c r="D70" i="17"/>
  <c r="D69" i="17"/>
  <c r="D68" i="17"/>
  <c r="D67" i="17"/>
  <c r="D66" i="17"/>
  <c r="D65" i="17"/>
  <c r="D64" i="17"/>
  <c r="D63" i="17"/>
  <c r="D62" i="17"/>
  <c r="D61" i="17"/>
  <c r="D60" i="17"/>
  <c r="D59" i="17"/>
  <c r="D58" i="17"/>
  <c r="D57" i="17"/>
  <c r="D56" i="17"/>
  <c r="D55" i="17"/>
  <c r="D54" i="17"/>
  <c r="D53" i="17"/>
  <c r="D52" i="17"/>
  <c r="D51" i="17"/>
  <c r="D50" i="17"/>
  <c r="D49" i="17"/>
  <c r="D48" i="17"/>
  <c r="D47" i="17"/>
  <c r="D46" i="17"/>
  <c r="D45" i="17"/>
  <c r="D44" i="17"/>
  <c r="D43" i="17"/>
  <c r="D42" i="17"/>
  <c r="D41" i="17"/>
  <c r="D40" i="17"/>
  <c r="D39" i="17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F15" i="17" s="1"/>
  <c r="J7" i="17"/>
  <c r="E8" i="17" s="1"/>
  <c r="J6" i="17" l="1"/>
  <c r="E15" i="17"/>
  <c r="G16" i="17" s="1"/>
  <c r="I16" i="17"/>
  <c r="I20" i="17"/>
  <c r="I44" i="17"/>
  <c r="I60" i="17"/>
  <c r="I39" i="17"/>
  <c r="I71" i="17"/>
  <c r="I64" i="17"/>
  <c r="I23" i="17"/>
  <c r="I55" i="17"/>
  <c r="I32" i="17"/>
  <c r="E9" i="17"/>
  <c r="I37" i="17"/>
  <c r="I33" i="17"/>
  <c r="I17" i="17"/>
  <c r="I29" i="17"/>
  <c r="I18" i="17"/>
  <c r="I45" i="17"/>
  <c r="I25" i="17"/>
  <c r="I34" i="17"/>
  <c r="I22" i="17"/>
  <c r="I21" i="17"/>
  <c r="I73" i="17"/>
  <c r="I69" i="17"/>
  <c r="I65" i="17"/>
  <c r="I61" i="17"/>
  <c r="I57" i="17"/>
  <c r="I53" i="17"/>
  <c r="I49" i="17"/>
  <c r="I41" i="17"/>
  <c r="I26" i="17"/>
  <c r="I74" i="17"/>
  <c r="I70" i="17"/>
  <c r="I66" i="17"/>
  <c r="I62" i="17"/>
  <c r="I58" i="17"/>
  <c r="I54" i="17"/>
  <c r="I50" i="17"/>
  <c r="I46" i="17"/>
  <c r="I42" i="17"/>
  <c r="I38" i="17"/>
  <c r="I30" i="17"/>
  <c r="I31" i="17"/>
  <c r="I47" i="17"/>
  <c r="I63" i="17"/>
  <c r="I72" i="17"/>
  <c r="I19" i="17"/>
  <c r="I27" i="17"/>
  <c r="I35" i="17"/>
  <c r="I43" i="17"/>
  <c r="I51" i="17"/>
  <c r="I59" i="17"/>
  <c r="I67" i="17"/>
  <c r="I75" i="17"/>
  <c r="I24" i="17"/>
  <c r="I28" i="17"/>
  <c r="I36" i="17"/>
  <c r="I40" i="17"/>
  <c r="I48" i="17"/>
  <c r="I52" i="17"/>
  <c r="I56" i="17"/>
  <c r="I68" i="17"/>
  <c r="D75" i="16"/>
  <c r="D74" i="16"/>
  <c r="D73" i="16"/>
  <c r="D72" i="16"/>
  <c r="D71" i="16"/>
  <c r="D70" i="16"/>
  <c r="D69" i="16"/>
  <c r="D68" i="16"/>
  <c r="D67" i="16"/>
  <c r="D66" i="16"/>
  <c r="D65" i="16"/>
  <c r="D64" i="16"/>
  <c r="D63" i="16"/>
  <c r="D62" i="16"/>
  <c r="D61" i="16"/>
  <c r="D60" i="16"/>
  <c r="D59" i="16"/>
  <c r="D58" i="16"/>
  <c r="D57" i="16"/>
  <c r="D56" i="16"/>
  <c r="D55" i="16"/>
  <c r="D54" i="16"/>
  <c r="D53" i="16"/>
  <c r="D52" i="16"/>
  <c r="D51" i="16"/>
  <c r="D50" i="16"/>
  <c r="D49" i="16"/>
  <c r="D48" i="16"/>
  <c r="D47" i="16"/>
  <c r="D46" i="16"/>
  <c r="D45" i="16"/>
  <c r="D44" i="16"/>
  <c r="D43" i="16"/>
  <c r="D42" i="16"/>
  <c r="D41" i="16"/>
  <c r="D40" i="16"/>
  <c r="D39" i="16"/>
  <c r="D38" i="16"/>
  <c r="D37" i="16"/>
  <c r="D36" i="16"/>
  <c r="D35" i="16"/>
  <c r="D34" i="16"/>
  <c r="D33" i="16"/>
  <c r="D32" i="16"/>
  <c r="D31" i="16"/>
  <c r="D30" i="16"/>
  <c r="D29" i="16"/>
  <c r="D28" i="16"/>
  <c r="D27" i="16"/>
  <c r="D26" i="16"/>
  <c r="D25" i="16"/>
  <c r="D24" i="16"/>
  <c r="D23" i="16"/>
  <c r="D22" i="16"/>
  <c r="D21" i="16"/>
  <c r="D20" i="16"/>
  <c r="D19" i="16"/>
  <c r="D18" i="16"/>
  <c r="D17" i="16"/>
  <c r="D16" i="16"/>
  <c r="D15" i="16"/>
  <c r="F15" i="16" s="1"/>
  <c r="J7" i="16"/>
  <c r="E8" i="16" s="1"/>
  <c r="I13" i="17" l="1"/>
  <c r="H16" i="17"/>
  <c r="F16" i="17"/>
  <c r="I58" i="16"/>
  <c r="I18" i="16"/>
  <c r="I74" i="16"/>
  <c r="I26" i="16"/>
  <c r="I34" i="16"/>
  <c r="I42" i="16"/>
  <c r="I50" i="16"/>
  <c r="I66" i="16"/>
  <c r="I17" i="16"/>
  <c r="I25" i="16"/>
  <c r="I33" i="16"/>
  <c r="I44" i="16"/>
  <c r="I60" i="16"/>
  <c r="I68" i="16"/>
  <c r="I21" i="16"/>
  <c r="I29" i="16"/>
  <c r="I52" i="16"/>
  <c r="I22" i="16"/>
  <c r="I38" i="16"/>
  <c r="I54" i="16"/>
  <c r="I70" i="16"/>
  <c r="I75" i="16"/>
  <c r="I71" i="16"/>
  <c r="I67" i="16"/>
  <c r="I63" i="16"/>
  <c r="I59" i="16"/>
  <c r="I55" i="16"/>
  <c r="I51" i="16"/>
  <c r="I47" i="16"/>
  <c r="I43" i="16"/>
  <c r="I39" i="16"/>
  <c r="I35" i="16"/>
  <c r="I27" i="16"/>
  <c r="I24" i="16"/>
  <c r="I36" i="16"/>
  <c r="I32" i="16"/>
  <c r="I28" i="16"/>
  <c r="I31" i="16"/>
  <c r="I23" i="16"/>
  <c r="E9" i="16"/>
  <c r="I20" i="16"/>
  <c r="I19" i="16"/>
  <c r="I16" i="16"/>
  <c r="I30" i="16"/>
  <c r="I46" i="16"/>
  <c r="I62" i="16"/>
  <c r="I40" i="16"/>
  <c r="I48" i="16"/>
  <c r="I56" i="16"/>
  <c r="I64" i="16"/>
  <c r="I72" i="16"/>
  <c r="I41" i="16"/>
  <c r="I45" i="16"/>
  <c r="I49" i="16"/>
  <c r="I53" i="16"/>
  <c r="I57" i="16"/>
  <c r="I61" i="16"/>
  <c r="I65" i="16"/>
  <c r="I69" i="16"/>
  <c r="I73" i="16"/>
  <c r="E15" i="16"/>
  <c r="I37" i="16"/>
  <c r="J6" i="16"/>
  <c r="D75" i="14"/>
  <c r="D74" i="14"/>
  <c r="D73" i="14"/>
  <c r="D72" i="14"/>
  <c r="D71" i="14"/>
  <c r="D70" i="14"/>
  <c r="D69" i="14"/>
  <c r="D68" i="14"/>
  <c r="D67" i="14"/>
  <c r="D66" i="14"/>
  <c r="D65" i="14"/>
  <c r="D64" i="14"/>
  <c r="D63" i="14"/>
  <c r="D62" i="14"/>
  <c r="D61" i="14"/>
  <c r="D60" i="14"/>
  <c r="D59" i="14"/>
  <c r="D58" i="14"/>
  <c r="D57" i="14"/>
  <c r="D56" i="14"/>
  <c r="D55" i="14"/>
  <c r="D54" i="14"/>
  <c r="D53" i="14"/>
  <c r="D52" i="14"/>
  <c r="D51" i="14"/>
  <c r="D50" i="14"/>
  <c r="D49" i="14"/>
  <c r="D48" i="14"/>
  <c r="D47" i="14"/>
  <c r="D46" i="14"/>
  <c r="D45" i="14"/>
  <c r="D44" i="14"/>
  <c r="D43" i="14"/>
  <c r="D42" i="14"/>
  <c r="D41" i="14"/>
  <c r="D40" i="14"/>
  <c r="D39" i="14"/>
  <c r="D38" i="14"/>
  <c r="D37" i="14"/>
  <c r="D36" i="14"/>
  <c r="D35" i="14"/>
  <c r="D34" i="14"/>
  <c r="D33" i="14"/>
  <c r="D32" i="14"/>
  <c r="D31" i="14"/>
  <c r="D30" i="14"/>
  <c r="D29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6" i="14"/>
  <c r="D15" i="14"/>
  <c r="E15" i="14" s="1"/>
  <c r="J7" i="14"/>
  <c r="J6" i="14" s="1"/>
  <c r="D75" i="13"/>
  <c r="D74" i="13"/>
  <c r="D73" i="13"/>
  <c r="D72" i="13"/>
  <c r="D71" i="13"/>
  <c r="D70" i="13"/>
  <c r="D69" i="13"/>
  <c r="D68" i="13"/>
  <c r="D67" i="13"/>
  <c r="D66" i="13"/>
  <c r="D65" i="13"/>
  <c r="D64" i="13"/>
  <c r="D63" i="13"/>
  <c r="D62" i="13"/>
  <c r="D61" i="13"/>
  <c r="D60" i="13"/>
  <c r="D59" i="13"/>
  <c r="D58" i="13"/>
  <c r="D57" i="13"/>
  <c r="D56" i="13"/>
  <c r="D55" i="13"/>
  <c r="D54" i="13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F15" i="13" s="1"/>
  <c r="J7" i="13"/>
  <c r="J6" i="13" s="1"/>
  <c r="D75" i="12"/>
  <c r="D74" i="12"/>
  <c r="D73" i="12"/>
  <c r="D72" i="12"/>
  <c r="D71" i="12"/>
  <c r="D70" i="12"/>
  <c r="D69" i="12"/>
  <c r="D68" i="12"/>
  <c r="D67" i="12"/>
  <c r="D66" i="12"/>
  <c r="D65" i="12"/>
  <c r="D64" i="12"/>
  <c r="D63" i="12"/>
  <c r="D62" i="12"/>
  <c r="D61" i="12"/>
  <c r="D60" i="12"/>
  <c r="D59" i="12"/>
  <c r="D58" i="12"/>
  <c r="D57" i="12"/>
  <c r="D56" i="12"/>
  <c r="D55" i="12"/>
  <c r="D54" i="12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F15" i="12" s="1"/>
  <c r="J7" i="12"/>
  <c r="J6" i="12" s="1"/>
  <c r="D75" i="11"/>
  <c r="D74" i="11"/>
  <c r="D73" i="11"/>
  <c r="D72" i="11"/>
  <c r="D71" i="11"/>
  <c r="D70" i="11"/>
  <c r="D69" i="11"/>
  <c r="D68" i="11"/>
  <c r="D67" i="11"/>
  <c r="D66" i="11"/>
  <c r="D65" i="11"/>
  <c r="D64" i="11"/>
  <c r="D63" i="11"/>
  <c r="D62" i="11"/>
  <c r="D61" i="11"/>
  <c r="D60" i="11"/>
  <c r="D59" i="11"/>
  <c r="D58" i="11"/>
  <c r="D57" i="11"/>
  <c r="D56" i="11"/>
  <c r="D55" i="11"/>
  <c r="D54" i="1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F15" i="11" s="1"/>
  <c r="J7" i="11"/>
  <c r="E8" i="11" s="1"/>
  <c r="G16" i="16" l="1"/>
  <c r="H16" i="16" s="1"/>
  <c r="E16" i="17"/>
  <c r="I13" i="16"/>
  <c r="F15" i="14"/>
  <c r="E8" i="14"/>
  <c r="I75" i="14" s="1"/>
  <c r="G16" i="14"/>
  <c r="E15" i="13"/>
  <c r="G16" i="13" s="1"/>
  <c r="E8" i="13"/>
  <c r="I32" i="13" s="1"/>
  <c r="E15" i="12"/>
  <c r="G16" i="12" s="1"/>
  <c r="H16" i="12" s="1"/>
  <c r="E8" i="12"/>
  <c r="I75" i="12" s="1"/>
  <c r="I58" i="12"/>
  <c r="I65" i="12"/>
  <c r="I23" i="12"/>
  <c r="I31" i="12"/>
  <c r="I51" i="12"/>
  <c r="E15" i="11"/>
  <c r="J6" i="11"/>
  <c r="I28" i="11"/>
  <c r="I36" i="11"/>
  <c r="I23" i="11"/>
  <c r="I31" i="11"/>
  <c r="I39" i="11"/>
  <c r="I47" i="11"/>
  <c r="I55" i="11"/>
  <c r="I63" i="11"/>
  <c r="I71" i="11"/>
  <c r="I68" i="11"/>
  <c r="I24" i="11"/>
  <c r="I40" i="11"/>
  <c r="I48" i="11"/>
  <c r="I64" i="11"/>
  <c r="I72" i="11"/>
  <c r="E9" i="11"/>
  <c r="I21" i="11"/>
  <c r="I73" i="11"/>
  <c r="I69" i="11"/>
  <c r="I65" i="11"/>
  <c r="I61" i="11"/>
  <c r="I57" i="11"/>
  <c r="I53" i="11"/>
  <c r="I49" i="11"/>
  <c r="I45" i="11"/>
  <c r="I41" i="11"/>
  <c r="I37" i="11"/>
  <c r="I33" i="11"/>
  <c r="I29" i="11"/>
  <c r="I25" i="11"/>
  <c r="I17" i="11"/>
  <c r="I74" i="11"/>
  <c r="I70" i="11"/>
  <c r="I66" i="11"/>
  <c r="I62" i="11"/>
  <c r="I58" i="11"/>
  <c r="I54" i="11"/>
  <c r="I50" i="11"/>
  <c r="I46" i="11"/>
  <c r="I42" i="11"/>
  <c r="I38" i="11"/>
  <c r="I34" i="11"/>
  <c r="I30" i="11"/>
  <c r="I26" i="11"/>
  <c r="I22" i="11"/>
  <c r="I18" i="11"/>
  <c r="I20" i="11"/>
  <c r="I52" i="11"/>
  <c r="I19" i="11"/>
  <c r="I27" i="11"/>
  <c r="I35" i="11"/>
  <c r="I43" i="11"/>
  <c r="I51" i="11"/>
  <c r="I59" i="11"/>
  <c r="I67" i="11"/>
  <c r="I75" i="11"/>
  <c r="I16" i="11"/>
  <c r="I32" i="11"/>
  <c r="I44" i="11"/>
  <c r="I56" i="11"/>
  <c r="I60" i="11"/>
  <c r="I50" i="12" l="1"/>
  <c r="I19" i="12"/>
  <c r="I37" i="12"/>
  <c r="F16" i="16"/>
  <c r="E16" i="16" s="1"/>
  <c r="G17" i="16" s="1"/>
  <c r="I63" i="12"/>
  <c r="E9" i="12"/>
  <c r="I55" i="12"/>
  <c r="I25" i="12"/>
  <c r="G17" i="17"/>
  <c r="I74" i="14"/>
  <c r="I70" i="14"/>
  <c r="I73" i="14"/>
  <c r="I71" i="14"/>
  <c r="I18" i="12"/>
  <c r="I69" i="12"/>
  <c r="I64" i="12"/>
  <c r="I41" i="12"/>
  <c r="I72" i="14"/>
  <c r="I66" i="14"/>
  <c r="I62" i="14"/>
  <c r="I69" i="14"/>
  <c r="I58" i="14"/>
  <c r="I67" i="14"/>
  <c r="I63" i="14"/>
  <c r="I65" i="14"/>
  <c r="I61" i="14"/>
  <c r="I64" i="14"/>
  <c r="I68" i="14"/>
  <c r="I60" i="14"/>
  <c r="I59" i="14"/>
  <c r="I57" i="14"/>
  <c r="I53" i="14"/>
  <c r="I49" i="14"/>
  <c r="I55" i="14"/>
  <c r="I56" i="14"/>
  <c r="I52" i="14"/>
  <c r="I54" i="14"/>
  <c r="I27" i="14"/>
  <c r="I20" i="14"/>
  <c r="I25" i="14"/>
  <c r="I48" i="14"/>
  <c r="I50" i="14"/>
  <c r="I24" i="14"/>
  <c r="I26" i="14"/>
  <c r="I21" i="14"/>
  <c r="I32" i="14"/>
  <c r="I46" i="14"/>
  <c r="I22" i="14"/>
  <c r="I23" i="14"/>
  <c r="I51" i="14"/>
  <c r="I47" i="14"/>
  <c r="I28" i="14"/>
  <c r="I45" i="14"/>
  <c r="I43" i="14"/>
  <c r="I41" i="14"/>
  <c r="I42" i="14"/>
  <c r="I16" i="14"/>
  <c r="I36" i="14"/>
  <c r="I39" i="14"/>
  <c r="I37" i="14"/>
  <c r="I38" i="14"/>
  <c r="I19" i="14"/>
  <c r="I17" i="14"/>
  <c r="I18" i="14"/>
  <c r="E9" i="14"/>
  <c r="I35" i="14"/>
  <c r="I33" i="14"/>
  <c r="I34" i="14"/>
  <c r="I31" i="14"/>
  <c r="I29" i="14"/>
  <c r="I30" i="14"/>
  <c r="I40" i="14"/>
  <c r="I44" i="14"/>
  <c r="H16" i="14"/>
  <c r="I41" i="13"/>
  <c r="I23" i="13"/>
  <c r="I37" i="13"/>
  <c r="I19" i="13"/>
  <c r="I70" i="13"/>
  <c r="I73" i="13"/>
  <c r="I71" i="13"/>
  <c r="I47" i="13"/>
  <c r="I75" i="13"/>
  <c r="I67" i="13"/>
  <c r="I55" i="13"/>
  <c r="I69" i="13"/>
  <c r="I64" i="13"/>
  <c r="E9" i="13"/>
  <c r="I51" i="13"/>
  <c r="I45" i="13"/>
  <c r="I63" i="13"/>
  <c r="I54" i="13"/>
  <c r="I22" i="13"/>
  <c r="I66" i="13"/>
  <c r="I34" i="13"/>
  <c r="I46" i="13"/>
  <c r="I42" i="13"/>
  <c r="I58" i="13"/>
  <c r="I26" i="13"/>
  <c r="I38" i="13"/>
  <c r="I50" i="13"/>
  <c r="I18" i="13"/>
  <c r="I62" i="13"/>
  <c r="I30" i="13"/>
  <c r="I28" i="13"/>
  <c r="I29" i="13"/>
  <c r="I36" i="13"/>
  <c r="I44" i="13"/>
  <c r="I43" i="13"/>
  <c r="I65" i="13"/>
  <c r="I39" i="13"/>
  <c r="I35" i="13"/>
  <c r="I20" i="13"/>
  <c r="I57" i="13"/>
  <c r="I25" i="13"/>
  <c r="I40" i="13"/>
  <c r="I56" i="13"/>
  <c r="I48" i="13"/>
  <c r="I31" i="13"/>
  <c r="I53" i="13"/>
  <c r="I17" i="13"/>
  <c r="I72" i="13"/>
  <c r="I24" i="13"/>
  <c r="I60" i="13"/>
  <c r="I33" i="13"/>
  <c r="I61" i="13"/>
  <c r="I16" i="13"/>
  <c r="I59" i="13"/>
  <c r="I27" i="13"/>
  <c r="I21" i="13"/>
  <c r="I49" i="13"/>
  <c r="I74" i="13"/>
  <c r="I52" i="13"/>
  <c r="I68" i="13"/>
  <c r="H16" i="13"/>
  <c r="I46" i="12"/>
  <c r="I56" i="12"/>
  <c r="I33" i="12"/>
  <c r="I61" i="12"/>
  <c r="I74" i="12"/>
  <c r="I38" i="12"/>
  <c r="I48" i="12"/>
  <c r="I43" i="12"/>
  <c r="I29" i="12"/>
  <c r="I57" i="12"/>
  <c r="I70" i="12"/>
  <c r="I34" i="12"/>
  <c r="I24" i="12"/>
  <c r="I47" i="12"/>
  <c r="I71" i="12"/>
  <c r="I39" i="12"/>
  <c r="I21" i="12"/>
  <c r="I53" i="12"/>
  <c r="I66" i="12"/>
  <c r="I26" i="12"/>
  <c r="I68" i="12"/>
  <c r="I67" i="12"/>
  <c r="I35" i="12"/>
  <c r="I45" i="12"/>
  <c r="I49" i="12"/>
  <c r="I62" i="12"/>
  <c r="I22" i="12"/>
  <c r="I52" i="12"/>
  <c r="I59" i="12"/>
  <c r="I27" i="12"/>
  <c r="I73" i="12"/>
  <c r="I17" i="12"/>
  <c r="I54" i="12"/>
  <c r="I72" i="12"/>
  <c r="I44" i="12"/>
  <c r="I42" i="12"/>
  <c r="I36" i="12"/>
  <c r="I30" i="12"/>
  <c r="I40" i="12"/>
  <c r="I28" i="12"/>
  <c r="I32" i="12"/>
  <c r="I20" i="12"/>
  <c r="I16" i="12"/>
  <c r="F16" i="12" s="1"/>
  <c r="E16" i="12" s="1"/>
  <c r="G17" i="12" s="1"/>
  <c r="H17" i="12" s="1"/>
  <c r="I60" i="12"/>
  <c r="G16" i="11"/>
  <c r="H16" i="11" s="1"/>
  <c r="I13" i="11"/>
  <c r="H17" i="17" l="1"/>
  <c r="F17" i="17" s="1"/>
  <c r="H17" i="16"/>
  <c r="F17" i="16"/>
  <c r="I13" i="14"/>
  <c r="F16" i="14"/>
  <c r="F16" i="13"/>
  <c r="E16" i="13" s="1"/>
  <c r="I13" i="13"/>
  <c r="F17" i="12"/>
  <c r="E17" i="12" s="1"/>
  <c r="G18" i="12" s="1"/>
  <c r="I13" i="12"/>
  <c r="F16" i="11"/>
  <c r="E16" i="11" s="1"/>
  <c r="E17" i="17" l="1"/>
  <c r="E17" i="16"/>
  <c r="E16" i="14"/>
  <c r="G17" i="13"/>
  <c r="H18" i="12"/>
  <c r="F18" i="12" s="1"/>
  <c r="G17" i="11"/>
  <c r="G18" i="17" l="1"/>
  <c r="G18" i="16"/>
  <c r="G17" i="14"/>
  <c r="H17" i="13"/>
  <c r="F17" i="13" s="1"/>
  <c r="E18" i="12"/>
  <c r="H17" i="11"/>
  <c r="F17" i="11" s="1"/>
  <c r="H18" i="17" l="1"/>
  <c r="H18" i="16"/>
  <c r="F18" i="16"/>
  <c r="E18" i="16" s="1"/>
  <c r="H17" i="14"/>
  <c r="F17" i="14" s="1"/>
  <c r="E17" i="13"/>
  <c r="G19" i="12"/>
  <c r="E17" i="11"/>
  <c r="F18" i="17" l="1"/>
  <c r="G19" i="16"/>
  <c r="E17" i="14"/>
  <c r="G18" i="13"/>
  <c r="H19" i="12"/>
  <c r="F19" i="12" s="1"/>
  <c r="E19" i="12" s="1"/>
  <c r="G18" i="11"/>
  <c r="E18" i="17" l="1"/>
  <c r="H19" i="16"/>
  <c r="F19" i="16"/>
  <c r="E19" i="16" s="1"/>
  <c r="G18" i="14"/>
  <c r="H18" i="13"/>
  <c r="F18" i="13" s="1"/>
  <c r="G20" i="12"/>
  <c r="H18" i="11"/>
  <c r="G19" i="17" l="1"/>
  <c r="G20" i="16"/>
  <c r="H18" i="14"/>
  <c r="F18" i="14" s="1"/>
  <c r="E18" i="13"/>
  <c r="H20" i="12"/>
  <c r="F20" i="12" s="1"/>
  <c r="E20" i="12" s="1"/>
  <c r="F18" i="11"/>
  <c r="H19" i="17" l="1"/>
  <c r="F19" i="17"/>
  <c r="E19" i="17" s="1"/>
  <c r="H20" i="16"/>
  <c r="F20" i="16"/>
  <c r="E20" i="16" s="1"/>
  <c r="E18" i="14"/>
  <c r="G19" i="13"/>
  <c r="G21" i="12"/>
  <c r="E18" i="11"/>
  <c r="G20" i="17" l="1"/>
  <c r="G21" i="16"/>
  <c r="G19" i="14"/>
  <c r="H19" i="13"/>
  <c r="F19" i="13"/>
  <c r="H21" i="12"/>
  <c r="F21" i="12" s="1"/>
  <c r="E21" i="12" s="1"/>
  <c r="G19" i="11"/>
  <c r="H20" i="17" l="1"/>
  <c r="F20" i="17" s="1"/>
  <c r="E20" i="17" s="1"/>
  <c r="H21" i="16"/>
  <c r="F21" i="16"/>
  <c r="E21" i="16" s="1"/>
  <c r="H19" i="14"/>
  <c r="F19" i="14" s="1"/>
  <c r="E19" i="14" s="1"/>
  <c r="E19" i="13"/>
  <c r="G22" i="12"/>
  <c r="H19" i="11"/>
  <c r="F19" i="11" s="1"/>
  <c r="E19" i="11" s="1"/>
  <c r="G21" i="17" l="1"/>
  <c r="G22" i="16"/>
  <c r="G20" i="14"/>
  <c r="G20" i="13"/>
  <c r="H22" i="12"/>
  <c r="F22" i="12" s="1"/>
  <c r="E22" i="12" s="1"/>
  <c r="G20" i="11"/>
  <c r="H21" i="17" l="1"/>
  <c r="F21" i="17" s="1"/>
  <c r="E21" i="17" s="1"/>
  <c r="H22" i="16"/>
  <c r="F22" i="16"/>
  <c r="E22" i="16" s="1"/>
  <c r="H20" i="14"/>
  <c r="F20" i="14"/>
  <c r="E20" i="14" s="1"/>
  <c r="H20" i="13"/>
  <c r="F20" i="13" s="1"/>
  <c r="G23" i="12"/>
  <c r="H20" i="11"/>
  <c r="F20" i="11" s="1"/>
  <c r="E20" i="11" s="1"/>
  <c r="G22" i="17" l="1"/>
  <c r="G23" i="16"/>
  <c r="G21" i="14"/>
  <c r="E20" i="13"/>
  <c r="H23" i="12"/>
  <c r="F23" i="12" s="1"/>
  <c r="E23" i="12" s="1"/>
  <c r="G21" i="11"/>
  <c r="H22" i="17" l="1"/>
  <c r="F22" i="17" s="1"/>
  <c r="E22" i="17" s="1"/>
  <c r="H23" i="16"/>
  <c r="F23" i="16" s="1"/>
  <c r="E23" i="16" s="1"/>
  <c r="H21" i="14"/>
  <c r="F21" i="14" s="1"/>
  <c r="E21" i="14" s="1"/>
  <c r="G21" i="13"/>
  <c r="G24" i="12"/>
  <c r="H21" i="11"/>
  <c r="F21" i="11" s="1"/>
  <c r="E21" i="11" s="1"/>
  <c r="G23" i="17" l="1"/>
  <c r="G24" i="16"/>
  <c r="G22" i="14"/>
  <c r="H21" i="13"/>
  <c r="F21" i="13" s="1"/>
  <c r="E21" i="13" s="1"/>
  <c r="H24" i="12"/>
  <c r="F24" i="12" s="1"/>
  <c r="E24" i="12" s="1"/>
  <c r="G22" i="11"/>
  <c r="H23" i="17" l="1"/>
  <c r="F23" i="17" s="1"/>
  <c r="E23" i="17" s="1"/>
  <c r="H24" i="16"/>
  <c r="F24" i="16"/>
  <c r="E24" i="16" s="1"/>
  <c r="H22" i="14"/>
  <c r="F22" i="14" s="1"/>
  <c r="E22" i="14" s="1"/>
  <c r="G22" i="13"/>
  <c r="G25" i="12"/>
  <c r="H22" i="11"/>
  <c r="F22" i="11" s="1"/>
  <c r="E22" i="11" s="1"/>
  <c r="G24" i="17" l="1"/>
  <c r="G25" i="16"/>
  <c r="G23" i="14"/>
  <c r="H22" i="13"/>
  <c r="F22" i="13" s="1"/>
  <c r="E22" i="13" s="1"/>
  <c r="H25" i="12"/>
  <c r="F25" i="12" s="1"/>
  <c r="E25" i="12" s="1"/>
  <c r="G23" i="11"/>
  <c r="H24" i="17" l="1"/>
  <c r="F24" i="17"/>
  <c r="E24" i="17" s="1"/>
  <c r="H25" i="16"/>
  <c r="F25" i="16" s="1"/>
  <c r="E25" i="16" s="1"/>
  <c r="H23" i="14"/>
  <c r="F23" i="14" s="1"/>
  <c r="E23" i="14" s="1"/>
  <c r="G23" i="13"/>
  <c r="G26" i="12"/>
  <c r="H23" i="11"/>
  <c r="F23" i="11" s="1"/>
  <c r="E23" i="11" s="1"/>
  <c r="G25" i="17" l="1"/>
  <c r="G26" i="16"/>
  <c r="G24" i="14"/>
  <c r="H23" i="13"/>
  <c r="F23" i="13" s="1"/>
  <c r="E23" i="13" s="1"/>
  <c r="H26" i="12"/>
  <c r="F26" i="12" s="1"/>
  <c r="E26" i="12" s="1"/>
  <c r="G24" i="11"/>
  <c r="H25" i="17" l="1"/>
  <c r="F25" i="17"/>
  <c r="E25" i="17" s="1"/>
  <c r="H26" i="16"/>
  <c r="F26" i="16" s="1"/>
  <c r="E26" i="16" s="1"/>
  <c r="H24" i="14"/>
  <c r="F24" i="14" s="1"/>
  <c r="E24" i="14" s="1"/>
  <c r="G24" i="13"/>
  <c r="G27" i="12"/>
  <c r="H24" i="11"/>
  <c r="F24" i="11" s="1"/>
  <c r="E24" i="11" s="1"/>
  <c r="G26" i="17" l="1"/>
  <c r="G27" i="16"/>
  <c r="G25" i="14"/>
  <c r="H24" i="13"/>
  <c r="F24" i="13"/>
  <c r="E24" i="13" s="1"/>
  <c r="H27" i="12"/>
  <c r="F27" i="12" s="1"/>
  <c r="E27" i="12" s="1"/>
  <c r="G25" i="11"/>
  <c r="H26" i="17" l="1"/>
  <c r="F26" i="17" s="1"/>
  <c r="E26" i="17" s="1"/>
  <c r="H27" i="16"/>
  <c r="F27" i="16"/>
  <c r="E27" i="16" s="1"/>
  <c r="H25" i="14"/>
  <c r="F25" i="14"/>
  <c r="E25" i="14" s="1"/>
  <c r="G25" i="13"/>
  <c r="G28" i="12"/>
  <c r="H25" i="11"/>
  <c r="F25" i="11" s="1"/>
  <c r="E25" i="11" s="1"/>
  <c r="G27" i="17" l="1"/>
  <c r="G28" i="16"/>
  <c r="G26" i="14"/>
  <c r="H25" i="13"/>
  <c r="F25" i="13"/>
  <c r="E25" i="13" s="1"/>
  <c r="H28" i="12"/>
  <c r="F28" i="12" s="1"/>
  <c r="E28" i="12" s="1"/>
  <c r="G26" i="11"/>
  <c r="H27" i="17" l="1"/>
  <c r="F27" i="17"/>
  <c r="E27" i="17" s="1"/>
  <c r="H28" i="16"/>
  <c r="F28" i="16"/>
  <c r="E28" i="16" s="1"/>
  <c r="H26" i="14"/>
  <c r="F26" i="14" s="1"/>
  <c r="E26" i="14" s="1"/>
  <c r="G26" i="13"/>
  <c r="G29" i="12"/>
  <c r="H26" i="11"/>
  <c r="F26" i="11" s="1"/>
  <c r="E26" i="11" s="1"/>
  <c r="G28" i="17" l="1"/>
  <c r="G29" i="16"/>
  <c r="G27" i="14"/>
  <c r="H26" i="13"/>
  <c r="F26" i="13" s="1"/>
  <c r="E26" i="13" s="1"/>
  <c r="H29" i="12"/>
  <c r="F29" i="12" s="1"/>
  <c r="E29" i="12" s="1"/>
  <c r="G27" i="11"/>
  <c r="H28" i="17" l="1"/>
  <c r="F28" i="17" s="1"/>
  <c r="E28" i="17" s="1"/>
  <c r="H29" i="16"/>
  <c r="F29" i="16"/>
  <c r="E29" i="16" s="1"/>
  <c r="H27" i="14"/>
  <c r="F27" i="14" s="1"/>
  <c r="E27" i="14" s="1"/>
  <c r="G27" i="13"/>
  <c r="G30" i="12"/>
  <c r="H27" i="11"/>
  <c r="F27" i="11" s="1"/>
  <c r="E27" i="11" s="1"/>
  <c r="G29" i="17" l="1"/>
  <c r="G30" i="16"/>
  <c r="G28" i="14"/>
  <c r="H27" i="13"/>
  <c r="F27" i="13" s="1"/>
  <c r="E27" i="13" s="1"/>
  <c r="H30" i="12"/>
  <c r="F30" i="12" s="1"/>
  <c r="E30" i="12" s="1"/>
  <c r="G28" i="11"/>
  <c r="H29" i="17" l="1"/>
  <c r="F29" i="17"/>
  <c r="E29" i="17" s="1"/>
  <c r="H30" i="16"/>
  <c r="F30" i="16" s="1"/>
  <c r="E30" i="16" s="1"/>
  <c r="H28" i="14"/>
  <c r="F28" i="14"/>
  <c r="E28" i="14" s="1"/>
  <c r="G28" i="13"/>
  <c r="G31" i="12"/>
  <c r="H28" i="11"/>
  <c r="F28" i="11" s="1"/>
  <c r="E28" i="11" s="1"/>
  <c r="G30" i="17" l="1"/>
  <c r="G31" i="16"/>
  <c r="G29" i="14"/>
  <c r="H28" i="13"/>
  <c r="F28" i="13"/>
  <c r="E28" i="13" s="1"/>
  <c r="H31" i="12"/>
  <c r="F31" i="12" s="1"/>
  <c r="E31" i="12" s="1"/>
  <c r="G29" i="11"/>
  <c r="H30" i="17" l="1"/>
  <c r="F30" i="17"/>
  <c r="E30" i="17" s="1"/>
  <c r="H31" i="16"/>
  <c r="F31" i="16" s="1"/>
  <c r="E31" i="16" s="1"/>
  <c r="H29" i="14"/>
  <c r="F29" i="14"/>
  <c r="E29" i="14" s="1"/>
  <c r="G29" i="13"/>
  <c r="G32" i="12"/>
  <c r="H29" i="11"/>
  <c r="F29" i="11" s="1"/>
  <c r="E29" i="11" s="1"/>
  <c r="G31" i="17" l="1"/>
  <c r="G32" i="16"/>
  <c r="G30" i="14"/>
  <c r="H29" i="13"/>
  <c r="F29" i="13" s="1"/>
  <c r="E29" i="13" s="1"/>
  <c r="H32" i="12"/>
  <c r="F32" i="12" s="1"/>
  <c r="E32" i="12" s="1"/>
  <c r="G30" i="11"/>
  <c r="H31" i="17" l="1"/>
  <c r="F31" i="17"/>
  <c r="E31" i="17" s="1"/>
  <c r="H32" i="16"/>
  <c r="F32" i="16"/>
  <c r="E32" i="16" s="1"/>
  <c r="H30" i="14"/>
  <c r="F30" i="14"/>
  <c r="E30" i="14" s="1"/>
  <c r="G30" i="13"/>
  <c r="G33" i="12"/>
  <c r="H30" i="11"/>
  <c r="F30" i="11" s="1"/>
  <c r="E30" i="11" s="1"/>
  <c r="G32" i="17" l="1"/>
  <c r="G33" i="16"/>
  <c r="G31" i="14"/>
  <c r="H30" i="13"/>
  <c r="F30" i="13"/>
  <c r="E30" i="13" s="1"/>
  <c r="H33" i="12"/>
  <c r="F33" i="12" s="1"/>
  <c r="E33" i="12" s="1"/>
  <c r="G31" i="11"/>
  <c r="H32" i="17" l="1"/>
  <c r="F32" i="17" s="1"/>
  <c r="E32" i="17" s="1"/>
  <c r="H33" i="16"/>
  <c r="F33" i="16" s="1"/>
  <c r="E33" i="16" s="1"/>
  <c r="H31" i="14"/>
  <c r="F31" i="14" s="1"/>
  <c r="E31" i="14" s="1"/>
  <c r="G31" i="13"/>
  <c r="G34" i="12"/>
  <c r="H31" i="11"/>
  <c r="F31" i="11"/>
  <c r="E31" i="11" s="1"/>
  <c r="G33" i="17" l="1"/>
  <c r="G34" i="16"/>
  <c r="G32" i="14"/>
  <c r="H31" i="13"/>
  <c r="F31" i="13"/>
  <c r="E31" i="13" s="1"/>
  <c r="H34" i="12"/>
  <c r="F34" i="12" s="1"/>
  <c r="E34" i="12" s="1"/>
  <c r="G32" i="11"/>
  <c r="H33" i="17" l="1"/>
  <c r="F33" i="17" s="1"/>
  <c r="E33" i="17" s="1"/>
  <c r="H34" i="16"/>
  <c r="F34" i="16" s="1"/>
  <c r="E34" i="16" s="1"/>
  <c r="H32" i="14"/>
  <c r="F32" i="14" s="1"/>
  <c r="E32" i="14" s="1"/>
  <c r="G32" i="13"/>
  <c r="G35" i="12"/>
  <c r="H32" i="11"/>
  <c r="F32" i="11" s="1"/>
  <c r="E32" i="11" s="1"/>
  <c r="G34" i="17" l="1"/>
  <c r="G35" i="16"/>
  <c r="G33" i="14"/>
  <c r="H32" i="13"/>
  <c r="F32" i="13"/>
  <c r="E32" i="13" s="1"/>
  <c r="H35" i="12"/>
  <c r="F35" i="12"/>
  <c r="E35" i="12" s="1"/>
  <c r="G33" i="11"/>
  <c r="H34" i="17" l="1"/>
  <c r="F34" i="17"/>
  <c r="E34" i="17" s="1"/>
  <c r="H35" i="16"/>
  <c r="F35" i="16" s="1"/>
  <c r="E35" i="16" s="1"/>
  <c r="H33" i="14"/>
  <c r="F33" i="14" s="1"/>
  <c r="E33" i="14" s="1"/>
  <c r="G33" i="13"/>
  <c r="G36" i="12"/>
  <c r="H33" i="11"/>
  <c r="F33" i="11" s="1"/>
  <c r="E33" i="11" s="1"/>
  <c r="G35" i="17" l="1"/>
  <c r="G36" i="16"/>
  <c r="G34" i="14"/>
  <c r="H33" i="13"/>
  <c r="F33" i="13" s="1"/>
  <c r="E33" i="13" s="1"/>
  <c r="H36" i="12"/>
  <c r="F36" i="12" s="1"/>
  <c r="E36" i="12" s="1"/>
  <c r="G34" i="11"/>
  <c r="H35" i="17" l="1"/>
  <c r="F35" i="17"/>
  <c r="E35" i="17" s="1"/>
  <c r="H36" i="16"/>
  <c r="F36" i="16"/>
  <c r="E36" i="16" s="1"/>
  <c r="H34" i="14"/>
  <c r="F34" i="14" s="1"/>
  <c r="E34" i="14" s="1"/>
  <c r="G34" i="13"/>
  <c r="G37" i="12"/>
  <c r="H34" i="11"/>
  <c r="F34" i="11" s="1"/>
  <c r="E34" i="11" s="1"/>
  <c r="G36" i="17" l="1"/>
  <c r="G37" i="16"/>
  <c r="G35" i="14"/>
  <c r="H34" i="13"/>
  <c r="F34" i="13" s="1"/>
  <c r="E34" i="13" s="1"/>
  <c r="H37" i="12"/>
  <c r="F37" i="12" s="1"/>
  <c r="E37" i="12" s="1"/>
  <c r="G35" i="11"/>
  <c r="H36" i="17" l="1"/>
  <c r="F36" i="17" s="1"/>
  <c r="E36" i="17" s="1"/>
  <c r="H37" i="16"/>
  <c r="F37" i="16" s="1"/>
  <c r="E37" i="16" s="1"/>
  <c r="H35" i="14"/>
  <c r="F35" i="14"/>
  <c r="E35" i="14" s="1"/>
  <c r="G35" i="13"/>
  <c r="G38" i="12"/>
  <c r="H35" i="11"/>
  <c r="F35" i="11" s="1"/>
  <c r="E35" i="11" s="1"/>
  <c r="G37" i="17" l="1"/>
  <c r="G38" i="16"/>
  <c r="G36" i="14"/>
  <c r="H35" i="13"/>
  <c r="F35" i="13" s="1"/>
  <c r="E35" i="13" s="1"/>
  <c r="H38" i="12"/>
  <c r="F38" i="12" s="1"/>
  <c r="E38" i="12" s="1"/>
  <c r="G36" i="11"/>
  <c r="H37" i="17" l="1"/>
  <c r="F37" i="17"/>
  <c r="E37" i="17" s="1"/>
  <c r="H38" i="16"/>
  <c r="F38" i="16"/>
  <c r="E38" i="16" s="1"/>
  <c r="H36" i="14"/>
  <c r="F36" i="14"/>
  <c r="E36" i="14" s="1"/>
  <c r="G36" i="13"/>
  <c r="G39" i="12"/>
  <c r="H36" i="11"/>
  <c r="F36" i="11" s="1"/>
  <c r="E36" i="11" s="1"/>
  <c r="G38" i="17" l="1"/>
  <c r="G39" i="16"/>
  <c r="G37" i="14"/>
  <c r="H36" i="13"/>
  <c r="F36" i="13" s="1"/>
  <c r="E36" i="13" s="1"/>
  <c r="H39" i="12"/>
  <c r="F39" i="12" s="1"/>
  <c r="E39" i="12" s="1"/>
  <c r="G37" i="11"/>
  <c r="H38" i="17" l="1"/>
  <c r="F38" i="17" s="1"/>
  <c r="E38" i="17" s="1"/>
  <c r="H39" i="16"/>
  <c r="F39" i="16"/>
  <c r="E39" i="16" s="1"/>
  <c r="H37" i="14"/>
  <c r="F37" i="14"/>
  <c r="E37" i="14" s="1"/>
  <c r="G37" i="13"/>
  <c r="G40" i="12"/>
  <c r="H37" i="11"/>
  <c r="F37" i="11" s="1"/>
  <c r="E37" i="11" s="1"/>
  <c r="G39" i="17" l="1"/>
  <c r="G40" i="16"/>
  <c r="G38" i="14"/>
  <c r="H37" i="13"/>
  <c r="F37" i="13" s="1"/>
  <c r="E37" i="13" s="1"/>
  <c r="H40" i="12"/>
  <c r="F40" i="12" s="1"/>
  <c r="E40" i="12" s="1"/>
  <c r="G38" i="11"/>
  <c r="H39" i="17" l="1"/>
  <c r="F39" i="17" s="1"/>
  <c r="E39" i="17" s="1"/>
  <c r="H40" i="16"/>
  <c r="F40" i="16"/>
  <c r="E40" i="16" s="1"/>
  <c r="H38" i="14"/>
  <c r="F38" i="14"/>
  <c r="E38" i="14" s="1"/>
  <c r="G38" i="13"/>
  <c r="G41" i="12"/>
  <c r="H38" i="11"/>
  <c r="F38" i="11" s="1"/>
  <c r="E38" i="11" s="1"/>
  <c r="G40" i="17" l="1"/>
  <c r="G41" i="16"/>
  <c r="G39" i="14"/>
  <c r="H38" i="13"/>
  <c r="F38" i="13" s="1"/>
  <c r="E38" i="13" s="1"/>
  <c r="H41" i="12"/>
  <c r="F41" i="12" s="1"/>
  <c r="E41" i="12" s="1"/>
  <c r="G39" i="11"/>
  <c r="H40" i="17" l="1"/>
  <c r="F40" i="17" s="1"/>
  <c r="E40" i="17" s="1"/>
  <c r="H41" i="16"/>
  <c r="F41" i="16"/>
  <c r="E41" i="16" s="1"/>
  <c r="H39" i="14"/>
  <c r="F39" i="14" s="1"/>
  <c r="E39" i="14" s="1"/>
  <c r="G39" i="13"/>
  <c r="G42" i="12"/>
  <c r="H39" i="11"/>
  <c r="F39" i="11" s="1"/>
  <c r="E39" i="11" s="1"/>
  <c r="G41" i="17" l="1"/>
  <c r="G42" i="16"/>
  <c r="G40" i="14"/>
  <c r="H39" i="13"/>
  <c r="F39" i="13"/>
  <c r="E39" i="13" s="1"/>
  <c r="H42" i="12"/>
  <c r="F42" i="12" s="1"/>
  <c r="E42" i="12" s="1"/>
  <c r="G40" i="11"/>
  <c r="H41" i="17" l="1"/>
  <c r="F41" i="17"/>
  <c r="E41" i="17" s="1"/>
  <c r="H42" i="16"/>
  <c r="F42" i="16"/>
  <c r="E42" i="16" s="1"/>
  <c r="H40" i="14"/>
  <c r="F40" i="14" s="1"/>
  <c r="E40" i="14" s="1"/>
  <c r="G40" i="13"/>
  <c r="G43" i="12"/>
  <c r="H40" i="11"/>
  <c r="F40" i="11" s="1"/>
  <c r="E40" i="11" s="1"/>
  <c r="G42" i="17" l="1"/>
  <c r="G43" i="16"/>
  <c r="G41" i="14"/>
  <c r="H40" i="13"/>
  <c r="F40" i="13" s="1"/>
  <c r="E40" i="13" s="1"/>
  <c r="H43" i="12"/>
  <c r="F43" i="12" s="1"/>
  <c r="E43" i="12" s="1"/>
  <c r="G41" i="11"/>
  <c r="H42" i="17" l="1"/>
  <c r="F42" i="17" s="1"/>
  <c r="E42" i="17" s="1"/>
  <c r="H43" i="16"/>
  <c r="F43" i="16"/>
  <c r="E43" i="16" s="1"/>
  <c r="H41" i="14"/>
  <c r="F41" i="14"/>
  <c r="E41" i="14" s="1"/>
  <c r="G41" i="13"/>
  <c r="G44" i="12"/>
  <c r="H41" i="11"/>
  <c r="F41" i="11" s="1"/>
  <c r="E41" i="11" s="1"/>
  <c r="G43" i="17" l="1"/>
  <c r="G44" i="16"/>
  <c r="G42" i="14"/>
  <c r="H41" i="13"/>
  <c r="F41" i="13" s="1"/>
  <c r="E41" i="13" s="1"/>
  <c r="H44" i="12"/>
  <c r="F44" i="12" s="1"/>
  <c r="E44" i="12" s="1"/>
  <c r="G42" i="11"/>
  <c r="H43" i="17" l="1"/>
  <c r="F43" i="17" s="1"/>
  <c r="E43" i="17" s="1"/>
  <c r="H44" i="16"/>
  <c r="F44" i="16"/>
  <c r="E44" i="16" s="1"/>
  <c r="H42" i="14"/>
  <c r="F42" i="14" s="1"/>
  <c r="E42" i="14" s="1"/>
  <c r="G42" i="13"/>
  <c r="G45" i="12"/>
  <c r="H42" i="11"/>
  <c r="F42" i="11" s="1"/>
  <c r="E42" i="11" s="1"/>
  <c r="G44" i="17" l="1"/>
  <c r="G45" i="16"/>
  <c r="G43" i="14"/>
  <c r="H42" i="13"/>
  <c r="F42" i="13" s="1"/>
  <c r="E42" i="13" s="1"/>
  <c r="H45" i="12"/>
  <c r="F45" i="12" s="1"/>
  <c r="E45" i="12" s="1"/>
  <c r="G43" i="11"/>
  <c r="H44" i="17" l="1"/>
  <c r="F44" i="17" s="1"/>
  <c r="E44" i="17" s="1"/>
  <c r="H45" i="16"/>
  <c r="F45" i="16"/>
  <c r="E45" i="16" s="1"/>
  <c r="H43" i="14"/>
  <c r="F43" i="14" s="1"/>
  <c r="E43" i="14" s="1"/>
  <c r="G43" i="13"/>
  <c r="G46" i="12"/>
  <c r="H43" i="11"/>
  <c r="F43" i="11" s="1"/>
  <c r="E43" i="11" s="1"/>
  <c r="G45" i="17" l="1"/>
  <c r="G46" i="16"/>
  <c r="G44" i="14"/>
  <c r="H43" i="13"/>
  <c r="F43" i="13" s="1"/>
  <c r="E43" i="13" s="1"/>
  <c r="H46" i="12"/>
  <c r="F46" i="12" s="1"/>
  <c r="E46" i="12" s="1"/>
  <c r="G44" i="11"/>
  <c r="H45" i="17" l="1"/>
  <c r="F45" i="17" s="1"/>
  <c r="E45" i="17" s="1"/>
  <c r="H46" i="16"/>
  <c r="F46" i="16"/>
  <c r="E46" i="16" s="1"/>
  <c r="H44" i="14"/>
  <c r="F44" i="14" s="1"/>
  <c r="E44" i="14" s="1"/>
  <c r="G44" i="13"/>
  <c r="G47" i="12"/>
  <c r="H44" i="11"/>
  <c r="F44" i="11" s="1"/>
  <c r="E44" i="11" s="1"/>
  <c r="G46" i="17" l="1"/>
  <c r="G47" i="16"/>
  <c r="G45" i="14"/>
  <c r="H44" i="13"/>
  <c r="F44" i="13"/>
  <c r="E44" i="13" s="1"/>
  <c r="H47" i="12"/>
  <c r="F47" i="12" s="1"/>
  <c r="E47" i="12" s="1"/>
  <c r="G45" i="11"/>
  <c r="H46" i="17" l="1"/>
  <c r="F46" i="17" s="1"/>
  <c r="E46" i="17" s="1"/>
  <c r="H47" i="16"/>
  <c r="F47" i="16"/>
  <c r="E47" i="16" s="1"/>
  <c r="H45" i="14"/>
  <c r="F45" i="14" s="1"/>
  <c r="E45" i="14" s="1"/>
  <c r="G45" i="13"/>
  <c r="G48" i="12"/>
  <c r="H45" i="11"/>
  <c r="F45" i="11" s="1"/>
  <c r="E45" i="11" s="1"/>
  <c r="G47" i="17" l="1"/>
  <c r="G48" i="16"/>
  <c r="G46" i="14"/>
  <c r="H45" i="13"/>
  <c r="F45" i="13" s="1"/>
  <c r="E45" i="13" s="1"/>
  <c r="H48" i="12"/>
  <c r="F48" i="12" s="1"/>
  <c r="E48" i="12" s="1"/>
  <c r="G46" i="11"/>
  <c r="H47" i="17" l="1"/>
  <c r="F47" i="17"/>
  <c r="E47" i="17" s="1"/>
  <c r="H48" i="16"/>
  <c r="F48" i="16"/>
  <c r="E48" i="16" s="1"/>
  <c r="H46" i="14"/>
  <c r="F46" i="14"/>
  <c r="E46" i="14" s="1"/>
  <c r="G46" i="13"/>
  <c r="G49" i="12"/>
  <c r="H46" i="11"/>
  <c r="F46" i="11" s="1"/>
  <c r="E46" i="11" s="1"/>
  <c r="G48" i="17" l="1"/>
  <c r="G49" i="16"/>
  <c r="G47" i="14"/>
  <c r="H46" i="13"/>
  <c r="F46" i="13"/>
  <c r="E46" i="13" s="1"/>
  <c r="H49" i="12"/>
  <c r="F49" i="12" s="1"/>
  <c r="E49" i="12" s="1"/>
  <c r="G47" i="11"/>
  <c r="H48" i="17" l="1"/>
  <c r="F48" i="17"/>
  <c r="E48" i="17" s="1"/>
  <c r="H49" i="16"/>
  <c r="F49" i="16"/>
  <c r="E49" i="16" s="1"/>
  <c r="H47" i="14"/>
  <c r="F47" i="14" s="1"/>
  <c r="E47" i="14" s="1"/>
  <c r="G47" i="13"/>
  <c r="G50" i="12"/>
  <c r="H47" i="11"/>
  <c r="F47" i="11" s="1"/>
  <c r="E47" i="11" s="1"/>
  <c r="G49" i="17" l="1"/>
  <c r="G50" i="16"/>
  <c r="G48" i="14"/>
  <c r="H47" i="13"/>
  <c r="F47" i="13" s="1"/>
  <c r="E47" i="13" s="1"/>
  <c r="H50" i="12"/>
  <c r="F50" i="12" s="1"/>
  <c r="E50" i="12" s="1"/>
  <c r="G48" i="11"/>
  <c r="H49" i="17" l="1"/>
  <c r="F49" i="17" s="1"/>
  <c r="E49" i="17" s="1"/>
  <c r="H50" i="16"/>
  <c r="F50" i="16"/>
  <c r="E50" i="16" s="1"/>
  <c r="H48" i="14"/>
  <c r="F48" i="14"/>
  <c r="E48" i="14" s="1"/>
  <c r="G48" i="13"/>
  <c r="G51" i="12"/>
  <c r="H48" i="11"/>
  <c r="F48" i="11" s="1"/>
  <c r="E48" i="11" s="1"/>
  <c r="G50" i="17" l="1"/>
  <c r="G51" i="16"/>
  <c r="G49" i="14"/>
  <c r="H48" i="13"/>
  <c r="F48" i="13" s="1"/>
  <c r="E48" i="13" s="1"/>
  <c r="H51" i="12"/>
  <c r="F51" i="12" s="1"/>
  <c r="E51" i="12" s="1"/>
  <c r="G49" i="11"/>
  <c r="H50" i="17" l="1"/>
  <c r="F50" i="17" s="1"/>
  <c r="E50" i="17" s="1"/>
  <c r="H51" i="16"/>
  <c r="F51" i="16"/>
  <c r="E51" i="16" s="1"/>
  <c r="H49" i="14"/>
  <c r="F49" i="14" s="1"/>
  <c r="E49" i="14" s="1"/>
  <c r="G49" i="13"/>
  <c r="G52" i="12"/>
  <c r="H49" i="11"/>
  <c r="F49" i="11"/>
  <c r="E49" i="11" s="1"/>
  <c r="G51" i="17" l="1"/>
  <c r="G52" i="16"/>
  <c r="G50" i="14"/>
  <c r="H49" i="13"/>
  <c r="F49" i="13" s="1"/>
  <c r="E49" i="13" s="1"/>
  <c r="H52" i="12"/>
  <c r="F52" i="12" s="1"/>
  <c r="E52" i="12" s="1"/>
  <c r="G50" i="11"/>
  <c r="H51" i="17" l="1"/>
  <c r="F51" i="17"/>
  <c r="E51" i="17" s="1"/>
  <c r="H52" i="16"/>
  <c r="F52" i="16"/>
  <c r="E52" i="16" s="1"/>
  <c r="H50" i="14"/>
  <c r="F50" i="14" s="1"/>
  <c r="E50" i="14" s="1"/>
  <c r="G50" i="13"/>
  <c r="G53" i="12"/>
  <c r="H50" i="11"/>
  <c r="F50" i="11" s="1"/>
  <c r="E50" i="11" s="1"/>
  <c r="G52" i="17" l="1"/>
  <c r="G53" i="16"/>
  <c r="G51" i="14"/>
  <c r="H50" i="13"/>
  <c r="F50" i="13" s="1"/>
  <c r="E50" i="13" s="1"/>
  <c r="H53" i="12"/>
  <c r="F53" i="12"/>
  <c r="E53" i="12" s="1"/>
  <c r="G51" i="11"/>
  <c r="H52" i="17" l="1"/>
  <c r="F52" i="17" s="1"/>
  <c r="E52" i="17" s="1"/>
  <c r="H53" i="16"/>
  <c r="F53" i="16"/>
  <c r="E53" i="16" s="1"/>
  <c r="H51" i="14"/>
  <c r="F51" i="14" s="1"/>
  <c r="E51" i="14" s="1"/>
  <c r="G51" i="13"/>
  <c r="G54" i="12"/>
  <c r="H51" i="11"/>
  <c r="F51" i="11" s="1"/>
  <c r="E51" i="11" s="1"/>
  <c r="G53" i="17" l="1"/>
  <c r="G54" i="16"/>
  <c r="G52" i="14"/>
  <c r="H51" i="13"/>
  <c r="F51" i="13"/>
  <c r="E51" i="13" s="1"/>
  <c r="H54" i="12"/>
  <c r="F54" i="12"/>
  <c r="E54" i="12" s="1"/>
  <c r="G52" i="11"/>
  <c r="H53" i="17" l="1"/>
  <c r="F53" i="17" s="1"/>
  <c r="E53" i="17" s="1"/>
  <c r="H54" i="16"/>
  <c r="F54" i="16"/>
  <c r="E54" i="16" s="1"/>
  <c r="H52" i="14"/>
  <c r="F52" i="14" s="1"/>
  <c r="E52" i="14" s="1"/>
  <c r="G52" i="13"/>
  <c r="G55" i="12"/>
  <c r="H52" i="11"/>
  <c r="F52" i="11" s="1"/>
  <c r="E52" i="11" s="1"/>
  <c r="G54" i="17" l="1"/>
  <c r="G55" i="16"/>
  <c r="G53" i="14"/>
  <c r="H52" i="13"/>
  <c r="F52" i="13" s="1"/>
  <c r="E52" i="13" s="1"/>
  <c r="H55" i="12"/>
  <c r="F55" i="12" s="1"/>
  <c r="E55" i="12" s="1"/>
  <c r="G53" i="11"/>
  <c r="H54" i="17" l="1"/>
  <c r="F54" i="17" s="1"/>
  <c r="E54" i="17" s="1"/>
  <c r="H55" i="16"/>
  <c r="F55" i="16"/>
  <c r="E55" i="16" s="1"/>
  <c r="H53" i="14"/>
  <c r="F53" i="14" s="1"/>
  <c r="E53" i="14" s="1"/>
  <c r="G53" i="13"/>
  <c r="G56" i="12"/>
  <c r="H53" i="11"/>
  <c r="F53" i="11" s="1"/>
  <c r="E53" i="11" s="1"/>
  <c r="G55" i="17" l="1"/>
  <c r="G56" i="16"/>
  <c r="G54" i="14"/>
  <c r="H53" i="13"/>
  <c r="F53" i="13" s="1"/>
  <c r="E53" i="13" s="1"/>
  <c r="H56" i="12"/>
  <c r="F56" i="12" s="1"/>
  <c r="E56" i="12" s="1"/>
  <c r="G54" i="11"/>
  <c r="H55" i="17" l="1"/>
  <c r="F55" i="17" s="1"/>
  <c r="E55" i="17" s="1"/>
  <c r="H56" i="16"/>
  <c r="F56" i="16"/>
  <c r="E56" i="16" s="1"/>
  <c r="H54" i="14"/>
  <c r="F54" i="14" s="1"/>
  <c r="E54" i="14" s="1"/>
  <c r="G54" i="13"/>
  <c r="G57" i="12"/>
  <c r="H54" i="11"/>
  <c r="F54" i="11" s="1"/>
  <c r="E54" i="11" s="1"/>
  <c r="G56" i="17" l="1"/>
  <c r="G57" i="16"/>
  <c r="G55" i="14"/>
  <c r="H54" i="13"/>
  <c r="F54" i="13"/>
  <c r="E54" i="13" s="1"/>
  <c r="H57" i="12"/>
  <c r="F57" i="12"/>
  <c r="E57" i="12" s="1"/>
  <c r="G55" i="11"/>
  <c r="H56" i="17" l="1"/>
  <c r="F56" i="17"/>
  <c r="E56" i="17" s="1"/>
  <c r="H57" i="16"/>
  <c r="F57" i="16"/>
  <c r="E57" i="16" s="1"/>
  <c r="H55" i="14"/>
  <c r="F55" i="14" s="1"/>
  <c r="E55" i="14" s="1"/>
  <c r="G55" i="13"/>
  <c r="G58" i="12"/>
  <c r="H55" i="11"/>
  <c r="F55" i="11" s="1"/>
  <c r="E55" i="11" s="1"/>
  <c r="G57" i="17" l="1"/>
  <c r="G58" i="16"/>
  <c r="G56" i="14"/>
  <c r="H55" i="13"/>
  <c r="F55" i="13"/>
  <c r="E55" i="13" s="1"/>
  <c r="H58" i="12"/>
  <c r="F58" i="12"/>
  <c r="E58" i="12" s="1"/>
  <c r="G56" i="11"/>
  <c r="H57" i="17" l="1"/>
  <c r="F57" i="17"/>
  <c r="E57" i="17" s="1"/>
  <c r="H58" i="16"/>
  <c r="F58" i="16"/>
  <c r="E58" i="16" s="1"/>
  <c r="H56" i="14"/>
  <c r="F56" i="14" s="1"/>
  <c r="E56" i="14" s="1"/>
  <c r="G56" i="13"/>
  <c r="G59" i="12"/>
  <c r="H56" i="11"/>
  <c r="F56" i="11" s="1"/>
  <c r="E56" i="11" s="1"/>
  <c r="G58" i="17" l="1"/>
  <c r="G59" i="16"/>
  <c r="G57" i="14"/>
  <c r="H56" i="13"/>
  <c r="F56" i="13" s="1"/>
  <c r="E56" i="13" s="1"/>
  <c r="H59" i="12"/>
  <c r="F59" i="12" s="1"/>
  <c r="E59" i="12" s="1"/>
  <c r="G57" i="11"/>
  <c r="H58" i="17" l="1"/>
  <c r="F58" i="17"/>
  <c r="E58" i="17" s="1"/>
  <c r="H59" i="16"/>
  <c r="F59" i="16"/>
  <c r="E59" i="16" s="1"/>
  <c r="H57" i="14"/>
  <c r="F57" i="14" s="1"/>
  <c r="E57" i="14" s="1"/>
  <c r="G57" i="13"/>
  <c r="G60" i="12"/>
  <c r="H57" i="11"/>
  <c r="F57" i="11" s="1"/>
  <c r="E57" i="11" s="1"/>
  <c r="G59" i="17" l="1"/>
  <c r="G60" i="16"/>
  <c r="G58" i="14"/>
  <c r="H57" i="13"/>
  <c r="F57" i="13" s="1"/>
  <c r="E57" i="13" s="1"/>
  <c r="H60" i="12"/>
  <c r="F60" i="12" s="1"/>
  <c r="E60" i="12" s="1"/>
  <c r="G58" i="11"/>
  <c r="H59" i="17" l="1"/>
  <c r="F59" i="17"/>
  <c r="E59" i="17" s="1"/>
  <c r="H60" i="16"/>
  <c r="F60" i="16"/>
  <c r="E60" i="16" s="1"/>
  <c r="H58" i="14"/>
  <c r="F58" i="14" s="1"/>
  <c r="E58" i="14" s="1"/>
  <c r="G58" i="13"/>
  <c r="G61" i="12"/>
  <c r="H58" i="11"/>
  <c r="F58" i="11" s="1"/>
  <c r="E58" i="11" s="1"/>
  <c r="G60" i="17" l="1"/>
  <c r="G61" i="16"/>
  <c r="G59" i="14"/>
  <c r="H58" i="13"/>
  <c r="F58" i="13" s="1"/>
  <c r="E58" i="13" s="1"/>
  <c r="H61" i="12"/>
  <c r="F61" i="12"/>
  <c r="E61" i="12" s="1"/>
  <c r="G59" i="11"/>
  <c r="H60" i="17" l="1"/>
  <c r="F60" i="17" s="1"/>
  <c r="E60" i="17" s="1"/>
  <c r="H61" i="16"/>
  <c r="F61" i="16" s="1"/>
  <c r="E61" i="16" s="1"/>
  <c r="H59" i="14"/>
  <c r="F59" i="14" s="1"/>
  <c r="E59" i="14" s="1"/>
  <c r="G59" i="13"/>
  <c r="G62" i="12"/>
  <c r="H59" i="11"/>
  <c r="F59" i="11" s="1"/>
  <c r="E59" i="11" s="1"/>
  <c r="G61" i="17" l="1"/>
  <c r="G62" i="16"/>
  <c r="G60" i="14"/>
  <c r="H59" i="13"/>
  <c r="F59" i="13" s="1"/>
  <c r="E59" i="13" s="1"/>
  <c r="H62" i="12"/>
  <c r="F62" i="12"/>
  <c r="E62" i="12" s="1"/>
  <c r="G60" i="11"/>
  <c r="H61" i="17" l="1"/>
  <c r="F61" i="17"/>
  <c r="E61" i="17" s="1"/>
  <c r="H62" i="16"/>
  <c r="F62" i="16"/>
  <c r="E62" i="16" s="1"/>
  <c r="H60" i="14"/>
  <c r="F60" i="14" s="1"/>
  <c r="E60" i="14" s="1"/>
  <c r="G60" i="13"/>
  <c r="G63" i="12"/>
  <c r="H60" i="11"/>
  <c r="F60" i="11" s="1"/>
  <c r="E60" i="11" s="1"/>
  <c r="G62" i="17" l="1"/>
  <c r="G63" i="16"/>
  <c r="G61" i="14"/>
  <c r="H60" i="13"/>
  <c r="F60" i="13" s="1"/>
  <c r="E60" i="13" s="1"/>
  <c r="H63" i="12"/>
  <c r="F63" i="12" s="1"/>
  <c r="E63" i="12" s="1"/>
  <c r="G61" i="11"/>
  <c r="H62" i="17" l="1"/>
  <c r="F62" i="17"/>
  <c r="E62" i="17" s="1"/>
  <c r="H63" i="16"/>
  <c r="F63" i="16"/>
  <c r="E63" i="16" s="1"/>
  <c r="H61" i="14"/>
  <c r="F61" i="14" s="1"/>
  <c r="E61" i="14" s="1"/>
  <c r="G61" i="13"/>
  <c r="G64" i="12"/>
  <c r="H61" i="11"/>
  <c r="F61" i="11" s="1"/>
  <c r="E61" i="11" s="1"/>
  <c r="G63" i="17" l="1"/>
  <c r="G64" i="16"/>
  <c r="G62" i="14"/>
  <c r="H61" i="13"/>
  <c r="F61" i="13" s="1"/>
  <c r="E61" i="13" s="1"/>
  <c r="H64" i="12"/>
  <c r="F64" i="12" s="1"/>
  <c r="E64" i="12" s="1"/>
  <c r="G62" i="11"/>
  <c r="H63" i="17" l="1"/>
  <c r="F63" i="17" s="1"/>
  <c r="E63" i="17" s="1"/>
  <c r="H64" i="16"/>
  <c r="F64" i="16"/>
  <c r="E64" i="16" s="1"/>
  <c r="H62" i="14"/>
  <c r="F62" i="14" s="1"/>
  <c r="E62" i="14" s="1"/>
  <c r="G62" i="13"/>
  <c r="G65" i="12"/>
  <c r="H62" i="11"/>
  <c r="F62" i="11" s="1"/>
  <c r="E62" i="11" s="1"/>
  <c r="G64" i="17" l="1"/>
  <c r="G65" i="16"/>
  <c r="G63" i="14"/>
  <c r="H62" i="13"/>
  <c r="F62" i="13"/>
  <c r="E62" i="13" s="1"/>
  <c r="H65" i="12"/>
  <c r="F65" i="12"/>
  <c r="E65" i="12" s="1"/>
  <c r="G63" i="11"/>
  <c r="H64" i="17" l="1"/>
  <c r="F64" i="17"/>
  <c r="E64" i="17" s="1"/>
  <c r="H65" i="16"/>
  <c r="F65" i="16"/>
  <c r="E65" i="16" s="1"/>
  <c r="H63" i="14"/>
  <c r="F63" i="14"/>
  <c r="E63" i="14" s="1"/>
  <c r="G63" i="13"/>
  <c r="G66" i="12"/>
  <c r="H63" i="11"/>
  <c r="F63" i="11" s="1"/>
  <c r="E63" i="11" s="1"/>
  <c r="G65" i="17" l="1"/>
  <c r="G66" i="16"/>
  <c r="G64" i="14"/>
  <c r="H63" i="13"/>
  <c r="F63" i="13"/>
  <c r="E63" i="13" s="1"/>
  <c r="H66" i="12"/>
  <c r="F66" i="12" s="1"/>
  <c r="E66" i="12" s="1"/>
  <c r="G64" i="11"/>
  <c r="H65" i="17" l="1"/>
  <c r="F65" i="17" s="1"/>
  <c r="E65" i="17" s="1"/>
  <c r="H66" i="16"/>
  <c r="F66" i="16"/>
  <c r="E66" i="16" s="1"/>
  <c r="H64" i="14"/>
  <c r="F64" i="14"/>
  <c r="E64" i="14" s="1"/>
  <c r="G64" i="13"/>
  <c r="G67" i="12"/>
  <c r="H64" i="11"/>
  <c r="F64" i="11" s="1"/>
  <c r="E64" i="11" s="1"/>
  <c r="G66" i="17" l="1"/>
  <c r="G67" i="16"/>
  <c r="G65" i="14"/>
  <c r="H64" i="13"/>
  <c r="F64" i="13"/>
  <c r="E64" i="13" s="1"/>
  <c r="H67" i="12"/>
  <c r="F67" i="12" s="1"/>
  <c r="E67" i="12" s="1"/>
  <c r="G65" i="11"/>
  <c r="H66" i="17" l="1"/>
  <c r="F66" i="17"/>
  <c r="E66" i="17" s="1"/>
  <c r="H67" i="16"/>
  <c r="F67" i="16"/>
  <c r="E67" i="16" s="1"/>
  <c r="H65" i="14"/>
  <c r="F65" i="14"/>
  <c r="E65" i="14" s="1"/>
  <c r="G65" i="13"/>
  <c r="G68" i="12"/>
  <c r="H65" i="11"/>
  <c r="F65" i="11" s="1"/>
  <c r="E65" i="11" s="1"/>
  <c r="G67" i="17" l="1"/>
  <c r="G68" i="16"/>
  <c r="G66" i="14"/>
  <c r="H65" i="13"/>
  <c r="F65" i="13" s="1"/>
  <c r="E65" i="13" s="1"/>
  <c r="H68" i="12"/>
  <c r="F68" i="12"/>
  <c r="E68" i="12" s="1"/>
  <c r="G66" i="11"/>
  <c r="H67" i="17" l="1"/>
  <c r="F67" i="17"/>
  <c r="E67" i="17" s="1"/>
  <c r="H68" i="16"/>
  <c r="F68" i="16"/>
  <c r="E68" i="16" s="1"/>
  <c r="H66" i="14"/>
  <c r="F66" i="14" s="1"/>
  <c r="E66" i="14" s="1"/>
  <c r="G66" i="13"/>
  <c r="G69" i="12"/>
  <c r="H66" i="11"/>
  <c r="F66" i="11" s="1"/>
  <c r="E66" i="11" s="1"/>
  <c r="G68" i="17" l="1"/>
  <c r="G69" i="16"/>
  <c r="G67" i="14"/>
  <c r="H66" i="13"/>
  <c r="F66" i="13" s="1"/>
  <c r="E66" i="13" s="1"/>
  <c r="H69" i="12"/>
  <c r="F69" i="12" s="1"/>
  <c r="E69" i="12" s="1"/>
  <c r="G67" i="11"/>
  <c r="H68" i="17" l="1"/>
  <c r="F68" i="17" s="1"/>
  <c r="E68" i="17" s="1"/>
  <c r="H69" i="16"/>
  <c r="F69" i="16"/>
  <c r="E69" i="16" s="1"/>
  <c r="H67" i="14"/>
  <c r="F67" i="14"/>
  <c r="E67" i="14" s="1"/>
  <c r="G67" i="13"/>
  <c r="G70" i="12"/>
  <c r="H67" i="11"/>
  <c r="F67" i="11" s="1"/>
  <c r="E67" i="11" s="1"/>
  <c r="G69" i="17" l="1"/>
  <c r="G70" i="16"/>
  <c r="G68" i="14"/>
  <c r="H67" i="13"/>
  <c r="F67" i="13" s="1"/>
  <c r="E67" i="13" s="1"/>
  <c r="H70" i="12"/>
  <c r="F70" i="12" s="1"/>
  <c r="E70" i="12" s="1"/>
  <c r="G68" i="11"/>
  <c r="H69" i="17" l="1"/>
  <c r="F69" i="17"/>
  <c r="E69" i="17" s="1"/>
  <c r="H70" i="16"/>
  <c r="F70" i="16"/>
  <c r="E70" i="16" s="1"/>
  <c r="H68" i="14"/>
  <c r="F68" i="14" s="1"/>
  <c r="E68" i="14" s="1"/>
  <c r="G68" i="13"/>
  <c r="G71" i="12"/>
  <c r="H68" i="11"/>
  <c r="F68" i="11" s="1"/>
  <c r="E68" i="11" s="1"/>
  <c r="G70" i="17" l="1"/>
  <c r="G71" i="16"/>
  <c r="G69" i="14"/>
  <c r="H68" i="13"/>
  <c r="F68" i="13" s="1"/>
  <c r="E68" i="13" s="1"/>
  <c r="H71" i="12"/>
  <c r="F71" i="12"/>
  <c r="E71" i="12" s="1"/>
  <c r="G69" i="11"/>
  <c r="H70" i="17" l="1"/>
  <c r="F70" i="17" s="1"/>
  <c r="E70" i="17" s="1"/>
  <c r="H71" i="16"/>
  <c r="F71" i="16"/>
  <c r="E71" i="16" s="1"/>
  <c r="H69" i="14"/>
  <c r="F69" i="14" s="1"/>
  <c r="E69" i="14" s="1"/>
  <c r="G69" i="13"/>
  <c r="G72" i="12"/>
  <c r="H69" i="11"/>
  <c r="F69" i="11" s="1"/>
  <c r="E69" i="11" s="1"/>
  <c r="G71" i="17" l="1"/>
  <c r="G72" i="16"/>
  <c r="G70" i="14"/>
  <c r="H69" i="13"/>
  <c r="F69" i="13" s="1"/>
  <c r="E69" i="13" s="1"/>
  <c r="H72" i="12"/>
  <c r="F72" i="12"/>
  <c r="E72" i="12" s="1"/>
  <c r="G70" i="11"/>
  <c r="H71" i="17" l="1"/>
  <c r="F71" i="17" s="1"/>
  <c r="E71" i="17" s="1"/>
  <c r="H72" i="16"/>
  <c r="F72" i="16" s="1"/>
  <c r="E72" i="16" s="1"/>
  <c r="H70" i="14"/>
  <c r="F70" i="14"/>
  <c r="E70" i="14" s="1"/>
  <c r="G70" i="13"/>
  <c r="G73" i="12"/>
  <c r="H70" i="11"/>
  <c r="F70" i="11" s="1"/>
  <c r="E70" i="11" s="1"/>
  <c r="G72" i="17" l="1"/>
  <c r="G73" i="16"/>
  <c r="G71" i="14"/>
  <c r="H70" i="13"/>
  <c r="F70" i="13"/>
  <c r="E70" i="13" s="1"/>
  <c r="H73" i="12"/>
  <c r="F73" i="12"/>
  <c r="E73" i="12" s="1"/>
  <c r="G71" i="11"/>
  <c r="H72" i="17" l="1"/>
  <c r="F72" i="17" s="1"/>
  <c r="E72" i="17" s="1"/>
  <c r="H73" i="16"/>
  <c r="F73" i="16"/>
  <c r="E73" i="16" s="1"/>
  <c r="H71" i="14"/>
  <c r="F71" i="14" s="1"/>
  <c r="E71" i="14" s="1"/>
  <c r="G71" i="13"/>
  <c r="G74" i="12"/>
  <c r="H71" i="11"/>
  <c r="F71" i="11" s="1"/>
  <c r="E71" i="11" s="1"/>
  <c r="G73" i="17" l="1"/>
  <c r="G74" i="16"/>
  <c r="G72" i="14"/>
  <c r="H71" i="13"/>
  <c r="F71" i="13"/>
  <c r="E71" i="13" s="1"/>
  <c r="H74" i="12"/>
  <c r="F74" i="12" s="1"/>
  <c r="E74" i="12" s="1"/>
  <c r="G72" i="11"/>
  <c r="H73" i="17" l="1"/>
  <c r="F73" i="17" s="1"/>
  <c r="E73" i="17" s="1"/>
  <c r="H74" i="16"/>
  <c r="F74" i="16"/>
  <c r="E74" i="16" s="1"/>
  <c r="H72" i="14"/>
  <c r="F72" i="14"/>
  <c r="E72" i="14" s="1"/>
  <c r="G72" i="13"/>
  <c r="G75" i="12"/>
  <c r="H72" i="11"/>
  <c r="F72" i="11" s="1"/>
  <c r="E72" i="11" s="1"/>
  <c r="G74" i="17" l="1"/>
  <c r="G75" i="16"/>
  <c r="G73" i="14"/>
  <c r="H72" i="13"/>
  <c r="F72" i="13" s="1"/>
  <c r="E72" i="13" s="1"/>
  <c r="H75" i="12"/>
  <c r="H13" i="12" s="1"/>
  <c r="F75" i="12"/>
  <c r="G13" i="12"/>
  <c r="G73" i="11"/>
  <c r="H74" i="17" l="1"/>
  <c r="F74" i="17"/>
  <c r="E74" i="17" s="1"/>
  <c r="H75" i="16"/>
  <c r="H13" i="16" s="1"/>
  <c r="F75" i="16"/>
  <c r="G13" i="16"/>
  <c r="H73" i="14"/>
  <c r="F73" i="14"/>
  <c r="E73" i="14" s="1"/>
  <c r="G73" i="13"/>
  <c r="F13" i="12"/>
  <c r="J9" i="12" s="1"/>
  <c r="E75" i="12"/>
  <c r="H73" i="11"/>
  <c r="F73" i="11" s="1"/>
  <c r="E73" i="11" s="1"/>
  <c r="G75" i="17" l="1"/>
  <c r="F13" i="16"/>
  <c r="J9" i="16" s="1"/>
  <c r="E75" i="16"/>
  <c r="G74" i="14"/>
  <c r="H73" i="13"/>
  <c r="F73" i="13" s="1"/>
  <c r="E73" i="13" s="1"/>
  <c r="G74" i="11"/>
  <c r="H75" i="17" l="1"/>
  <c r="H13" i="17" s="1"/>
  <c r="G13" i="17"/>
  <c r="H74" i="14"/>
  <c r="F74" i="14"/>
  <c r="E74" i="14" s="1"/>
  <c r="G74" i="13"/>
  <c r="H74" i="11"/>
  <c r="F74" i="11" s="1"/>
  <c r="E74" i="11" s="1"/>
  <c r="F75" i="17" l="1"/>
  <c r="F13" i="17"/>
  <c r="J9" i="17" s="1"/>
  <c r="E75" i="17"/>
  <c r="G75" i="14"/>
  <c r="H74" i="13"/>
  <c r="F74" i="13" s="1"/>
  <c r="E74" i="13" s="1"/>
  <c r="G75" i="11"/>
  <c r="H75" i="14" l="1"/>
  <c r="H13" i="14" s="1"/>
  <c r="F75" i="14"/>
  <c r="G13" i="14"/>
  <c r="G75" i="13"/>
  <c r="H75" i="11"/>
  <c r="H13" i="11" s="1"/>
  <c r="G13" i="11"/>
  <c r="F13" i="14" l="1"/>
  <c r="J9" i="14" s="1"/>
  <c r="E75" i="14"/>
  <c r="H75" i="13"/>
  <c r="H13" i="13" s="1"/>
  <c r="F75" i="13"/>
  <c r="G13" i="13"/>
  <c r="F75" i="11"/>
  <c r="F13" i="11" s="1"/>
  <c r="J9" i="11" s="1"/>
  <c r="F13" i="13" l="1"/>
  <c r="J9" i="13" s="1"/>
  <c r="E75" i="13"/>
  <c r="E75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E7" authorId="0" shapeId="0" xr:uid="{00000000-0006-0000-0100-000001000000}">
      <text>
        <r>
          <rPr>
            <sz val="9"/>
            <color indexed="81"/>
            <rFont val="Tahoma"/>
            <family val="2"/>
          </rPr>
          <t>Selecciona el plazo y se calcularan por automatico los demas campos.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E7" authorId="0" shapeId="0" xr:uid="{00000000-0006-0000-0200-000001000000}">
      <text>
        <r>
          <rPr>
            <sz val="9"/>
            <color indexed="81"/>
            <rFont val="Tahoma"/>
            <family val="2"/>
          </rPr>
          <t>Selecciona el plazo y se calcularan por automatico los demas campos.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E7" authorId="0" shapeId="0" xr:uid="{00000000-0006-0000-0300-000001000000}">
      <text>
        <r>
          <rPr>
            <sz val="9"/>
            <color indexed="81"/>
            <rFont val="Tahoma"/>
            <family val="2"/>
          </rPr>
          <t>Selecciona el plazo y se calcularan por automatico los demas campos.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E7" authorId="0" shapeId="0" xr:uid="{00000000-0006-0000-0400-000001000000}">
      <text>
        <r>
          <rPr>
            <sz val="9"/>
            <color indexed="81"/>
            <rFont val="Tahoma"/>
            <family val="2"/>
          </rPr>
          <t>Selecciona el plazo y se calcularan por automatico los demas campos.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E7" authorId="0" shapeId="0" xr:uid="{00000000-0006-0000-0500-000001000000}">
      <text>
        <r>
          <rPr>
            <sz val="9"/>
            <color indexed="81"/>
            <rFont val="Tahoma"/>
            <family val="2"/>
          </rPr>
          <t>Selecciona el plazo y se calcularan por automatico los demas campos.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E7" authorId="0" shapeId="0" xr:uid="{00000000-0006-0000-0600-000001000000}">
      <text>
        <r>
          <rPr>
            <sz val="9"/>
            <color indexed="81"/>
            <rFont val="Tahoma"/>
            <family val="2"/>
          </rPr>
          <t>Selecciona el plazo y se calcularan por automatico los demas campos.</t>
        </r>
      </text>
    </comment>
  </commentList>
</comments>
</file>

<file path=xl/sharedStrings.xml><?xml version="1.0" encoding="utf-8"?>
<sst xmlns="http://schemas.openxmlformats.org/spreadsheetml/2006/main" count="156" uniqueCount="25">
  <si>
    <t># PAGO</t>
  </si>
  <si>
    <t>CAPITAL</t>
  </si>
  <si>
    <t>INTERES</t>
  </si>
  <si>
    <t>IVA</t>
  </si>
  <si>
    <t>DESCUENTO</t>
  </si>
  <si>
    <t>SALDO INSOLUTO</t>
  </si>
  <si>
    <t>Totales</t>
  </si>
  <si>
    <t>NOMINA</t>
  </si>
  <si>
    <t>MESES</t>
  </si>
  <si>
    <t>Nombre:</t>
  </si>
  <si>
    <t>Dependencia:</t>
  </si>
  <si>
    <t>Plazo:</t>
  </si>
  <si>
    <t>Descuento:</t>
  </si>
  <si>
    <t>Pagare:</t>
  </si>
  <si>
    <t>Tipo de Prestamo:</t>
  </si>
  <si>
    <t>TABLA DE AMORTIZACION</t>
  </si>
  <si>
    <t>*Tabla de amortizacion para fines informativos</t>
  </si>
  <si>
    <t>Tasa insoluta con IVA</t>
  </si>
  <si>
    <t>Tasa Insoluta Mensual</t>
  </si>
  <si>
    <t>Monto:</t>
  </si>
  <si>
    <t>Tasa Global Mensual con fines de calculo general</t>
  </si>
  <si>
    <t>-</t>
  </si>
  <si>
    <t>PLAZO</t>
  </si>
  <si>
    <t>TASA INS.C/IVA</t>
  </si>
  <si>
    <t>PENSIONADO 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</si>
</sst>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0">
    <xf numFmtId="0" fontId="0" fillId="0" borderId="0" xfId="0"/>
    <xf numFmtId="0" fontId="0" fillId="2" borderId="0" xfId="0" applyFont="1" applyFill="1"/>
    <xf numFmtId="0" fontId="0" fillId="2" borderId="0" xfId="0" applyFont="1" applyFill="1" applyAlignment="1">
      <alignment horizontal="center"/>
    </xf>
    <xf numFmtId="44" fontId="0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/>
    <xf numFmtId="4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0" fontId="0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/>
    <xf numFmtId="10" fontId="1" fillId="2" borderId="0" xfId="1" applyNumberFormat="1" applyFont="1" applyFill="1"/>
    <xf numFmtId="10" fontId="0" fillId="0" borderId="0" xfId="1" applyNumberFormat="1" applyFont="1"/>
    <xf numFmtId="44" fontId="0" fillId="0" borderId="0" xfId="0" applyNumberFormat="1"/>
    <xf numFmtId="0" fontId="0" fillId="0" borderId="0" xfId="0" applyBorder="1" applyAlignment="1">
      <alignment horizontal="center"/>
    </xf>
    <xf numFmtId="44" fontId="0" fillId="0" borderId="0" xfId="0" applyNumberFormat="1" applyBorder="1" applyAlignment="1">
      <alignment horizontal="center"/>
    </xf>
    <xf numFmtId="44" fontId="0" fillId="0" borderId="0" xfId="1" applyNumberFormat="1" applyFont="1"/>
    <xf numFmtId="0" fontId="0" fillId="0" borderId="0" xfId="0" applyAlignment="1">
      <alignment wrapText="1"/>
    </xf>
    <xf numFmtId="0" fontId="0" fillId="0" borderId="0" xfId="0" applyFill="1"/>
    <xf numFmtId="0" fontId="5" fillId="0" borderId="0" xfId="0" applyFont="1" applyFill="1"/>
    <xf numFmtId="0" fontId="6" fillId="0" borderId="0" xfId="0" applyFont="1" applyFill="1"/>
    <xf numFmtId="0" fontId="0" fillId="2" borderId="0" xfId="0" applyFont="1" applyFill="1" applyAlignment="1">
      <alignment vertical="center"/>
    </xf>
    <xf numFmtId="44" fontId="0" fillId="2" borderId="0" xfId="0" applyNumberFormat="1" applyFont="1" applyFill="1" applyAlignment="1" applyProtection="1">
      <alignment horizontal="center"/>
      <protection locked="0"/>
    </xf>
    <xf numFmtId="10" fontId="0" fillId="0" borderId="0" xfId="0" applyNumberFormat="1"/>
    <xf numFmtId="0" fontId="0" fillId="0" borderId="0" xfId="0" applyAlignment="1">
      <alignment horizontal="center"/>
    </xf>
    <xf numFmtId="0" fontId="0" fillId="2" borderId="0" xfId="0" applyFont="1" applyFill="1" applyBorder="1" applyAlignment="1">
      <alignment horizontal="left"/>
    </xf>
    <xf numFmtId="164" fontId="0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0" borderId="1" xfId="0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DE3E3E"/>
      <color rgb="FFDE21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75"/>
  <sheetViews>
    <sheetView showGridLines="0" tabSelected="1" topLeftCell="B1" zoomScaleNormal="100" workbookViewId="0">
      <selection activeCell="E7" sqref="E7"/>
    </sheetView>
  </sheetViews>
  <sheetFormatPr baseColWidth="10" defaultRowHeight="15" x14ac:dyDescent="0.25"/>
  <cols>
    <col min="1" max="1" width="0" hidden="1" customWidth="1"/>
    <col min="2" max="2" width="4.5703125" customWidth="1"/>
    <col min="4" max="9" width="14.28515625" customWidth="1"/>
    <col min="11" max="11" width="12.5703125" bestFit="1" customWidth="1"/>
    <col min="12" max="13" width="12.28515625" bestFit="1" customWidth="1"/>
    <col min="16384" max="16384" width="13.5703125" bestFit="1" customWidth="1"/>
  </cols>
  <sheetData>
    <row r="1" spans="1:14 16383:16384" x14ac:dyDescent="0.25">
      <c r="E1" s="27" t="s">
        <v>15</v>
      </c>
      <c r="F1" s="27"/>
      <c r="G1" s="27"/>
      <c r="H1" s="27"/>
      <c r="XFC1" t="s">
        <v>22</v>
      </c>
      <c r="XFD1" t="s">
        <v>23</v>
      </c>
    </row>
    <row r="2" spans="1:14 16383:16384" x14ac:dyDescent="0.25">
      <c r="E2" s="27"/>
      <c r="F2" s="27"/>
      <c r="G2" s="27"/>
      <c r="H2" s="27"/>
      <c r="XFC2" s="24">
        <v>30</v>
      </c>
      <c r="XFD2" s="23">
        <v>3.0835442441008387E-2</v>
      </c>
    </row>
    <row r="3" spans="1:14 16383:16384" x14ac:dyDescent="0.25">
      <c r="XFC3" s="24">
        <v>36</v>
      </c>
      <c r="XFD3" s="23">
        <v>3.0835442441008387E-2</v>
      </c>
    </row>
    <row r="4" spans="1:14 16383:16384" x14ac:dyDescent="0.25">
      <c r="C4" s="25" t="s">
        <v>9</v>
      </c>
      <c r="D4" s="25"/>
      <c r="E4" s="5"/>
      <c r="F4" s="1"/>
      <c r="G4" s="1"/>
      <c r="H4" s="10"/>
      <c r="I4" s="10"/>
      <c r="J4" s="1"/>
      <c r="XFC4" s="24">
        <v>42</v>
      </c>
      <c r="XFD4" s="23">
        <v>3.0835442441008387E-2</v>
      </c>
    </row>
    <row r="5" spans="1:14 16383:16384" x14ac:dyDescent="0.25">
      <c r="C5" s="25" t="s">
        <v>10</v>
      </c>
      <c r="D5" s="25"/>
      <c r="E5" s="21" t="s">
        <v>24</v>
      </c>
      <c r="F5" s="1"/>
      <c r="G5" s="1"/>
      <c r="H5" s="1"/>
      <c r="I5" s="1"/>
      <c r="J5" s="1"/>
      <c r="XFC5" s="24">
        <v>48</v>
      </c>
      <c r="XFD5" s="23">
        <v>3.0835442441008387E-2</v>
      </c>
    </row>
    <row r="6" spans="1:14 16383:16384" x14ac:dyDescent="0.25">
      <c r="C6" s="25" t="s">
        <v>19</v>
      </c>
      <c r="D6" s="25"/>
      <c r="E6" s="22">
        <v>200000</v>
      </c>
      <c r="F6" s="1"/>
      <c r="G6" s="1"/>
      <c r="H6" s="26" t="s">
        <v>18</v>
      </c>
      <c r="I6" s="26"/>
      <c r="J6" s="9">
        <f>J7/1.16</f>
        <v>2.6582277966386542E-2</v>
      </c>
      <c r="XFC6" s="24">
        <v>54</v>
      </c>
      <c r="XFD6" s="23">
        <v>3.0835442441008387E-2</v>
      </c>
    </row>
    <row r="7" spans="1:14 16383:16384" x14ac:dyDescent="0.25">
      <c r="C7" s="25" t="s">
        <v>11</v>
      </c>
      <c r="D7" s="25"/>
      <c r="E7" s="2">
        <v>60</v>
      </c>
      <c r="F7" s="1" t="s">
        <v>8</v>
      </c>
      <c r="G7" s="1"/>
      <c r="H7" s="26" t="s">
        <v>17</v>
      </c>
      <c r="I7" s="26"/>
      <c r="J7" s="9">
        <f>VLOOKUP(E7,$XFC$1:$XFD$7,2,0)</f>
        <v>3.0835442441008387E-2</v>
      </c>
      <c r="XFC7" s="24">
        <v>60</v>
      </c>
      <c r="XFD7" s="23">
        <v>3.0835442441008387E-2</v>
      </c>
    </row>
    <row r="8" spans="1:14 16383:16384" x14ac:dyDescent="0.25">
      <c r="C8" s="25" t="s">
        <v>12</v>
      </c>
      <c r="D8" s="25"/>
      <c r="E8" s="3">
        <f>-PMT(J7,E7,E6,0,0)</f>
        <v>7356.429999999993</v>
      </c>
      <c r="F8" s="1"/>
      <c r="G8" s="1"/>
      <c r="H8" s="1"/>
      <c r="I8" s="1"/>
      <c r="J8" s="1"/>
    </row>
    <row r="9" spans="1:14 16383:16384" ht="15" customHeight="1" x14ac:dyDescent="0.25">
      <c r="C9" s="25" t="s">
        <v>13</v>
      </c>
      <c r="D9" s="25"/>
      <c r="E9" s="3">
        <f>E7*E8</f>
        <v>441385.79999999958</v>
      </c>
      <c r="F9" s="1"/>
      <c r="G9" s="1"/>
      <c r="H9" s="28" t="s">
        <v>20</v>
      </c>
      <c r="I9" s="28"/>
      <c r="J9" s="11">
        <f>+((G13+H13)/F13)/E7</f>
        <v>2.0115483333333257E-2</v>
      </c>
      <c r="K9" s="16"/>
    </row>
    <row r="10" spans="1:14 16383:16384" x14ac:dyDescent="0.25">
      <c r="C10" s="25" t="s">
        <v>14</v>
      </c>
      <c r="D10" s="25"/>
      <c r="E10" s="4" t="s">
        <v>7</v>
      </c>
      <c r="F10" s="1"/>
      <c r="G10" s="1"/>
      <c r="H10" s="28"/>
      <c r="I10" s="28"/>
      <c r="J10" s="1"/>
    </row>
    <row r="11" spans="1:14 16383:16384" x14ac:dyDescent="0.25">
      <c r="H11" s="19" t="s">
        <v>16</v>
      </c>
    </row>
    <row r="12" spans="1:14 16383:16384" s="18" customFormat="1" x14ac:dyDescent="0.25">
      <c r="H12" s="20" t="s">
        <v>16</v>
      </c>
      <c r="I12" s="20"/>
      <c r="J12" s="20"/>
    </row>
    <row r="13" spans="1:14 16383:16384" x14ac:dyDescent="0.25">
      <c r="D13" s="29" t="s">
        <v>6</v>
      </c>
      <c r="E13" s="29"/>
      <c r="F13" s="6">
        <f>SUM(F15:F175)</f>
        <v>200000.00000000023</v>
      </c>
      <c r="G13" s="6">
        <f>SUM(G15:G175)</f>
        <v>208091.20689655119</v>
      </c>
      <c r="H13" s="6">
        <f>SUM(H15:H175)</f>
        <v>33294.593103448191</v>
      </c>
      <c r="I13" s="6">
        <f>SUM(I15:I175)</f>
        <v>441385.79999999958</v>
      </c>
      <c r="M13" s="13"/>
    </row>
    <row r="14" spans="1:14 16383:16384" ht="30" x14ac:dyDescent="0.25">
      <c r="D14" s="7" t="s">
        <v>0</v>
      </c>
      <c r="E14" s="8" t="s">
        <v>5</v>
      </c>
      <c r="F14" s="7" t="s">
        <v>1</v>
      </c>
      <c r="G14" s="7" t="s">
        <v>2</v>
      </c>
      <c r="H14" s="7" t="s">
        <v>3</v>
      </c>
      <c r="I14" s="7" t="s">
        <v>4</v>
      </c>
      <c r="L14" s="17"/>
      <c r="M14" s="17"/>
      <c r="N14" s="17"/>
    </row>
    <row r="15" spans="1:14 16383:16384" x14ac:dyDescent="0.25">
      <c r="A15">
        <v>0</v>
      </c>
      <c r="D15" s="14">
        <f>IF(A15&lt;=$E$7,A15,"")</f>
        <v>0</v>
      </c>
      <c r="E15" s="15">
        <f>IF(D15&lt;=$E$7,IF(D15=0,$E$6,E14-F15),"")</f>
        <v>200000</v>
      </c>
      <c r="F15" s="15">
        <f>IF(D15&lt;=$E$7,IF(D15=0,0,I15-SUM(G15:H15)),"")</f>
        <v>0</v>
      </c>
      <c r="G15" s="15" t="s">
        <v>21</v>
      </c>
      <c r="H15" s="15">
        <v>0</v>
      </c>
      <c r="I15" s="15">
        <v>0</v>
      </c>
      <c r="L15" s="13"/>
      <c r="M15" s="13"/>
      <c r="N15" s="12"/>
    </row>
    <row r="16" spans="1:14 16383:16384" x14ac:dyDescent="0.25">
      <c r="A16">
        <v>1</v>
      </c>
      <c r="D16" s="14">
        <f t="shared" ref="D16:D75" si="0">IF(A16&lt;=$E$7,A16,"")</f>
        <v>1</v>
      </c>
      <c r="E16" s="15">
        <f>IF(D16&lt;=$E$7,IF(D16=0,$E$6,E15-F16),"")</f>
        <v>198810.65848820168</v>
      </c>
      <c r="F16" s="15">
        <f>IF(D16&lt;=$E$7,IF(D16=0,0,I16-SUM(G16:H16)),"")</f>
        <v>1189.341511798315</v>
      </c>
      <c r="G16" s="15">
        <f>IF(D16&lt;=$E$7,IFERROR(E15*$J$6,""),"")</f>
        <v>5316.4555932773083</v>
      </c>
      <c r="H16" s="15">
        <f>IFERROR(G16*16%,"")</f>
        <v>850.63289492436934</v>
      </c>
      <c r="I16" s="15">
        <f>IF(D16&lt;=$E$7,$E$8,"")</f>
        <v>7356.429999999993</v>
      </c>
    </row>
    <row r="17" spans="1:9" x14ac:dyDescent="0.25">
      <c r="A17">
        <v>2</v>
      </c>
      <c r="D17" s="14">
        <f t="shared" si="0"/>
        <v>2</v>
      </c>
      <c r="E17" s="15">
        <f t="shared" ref="E17:E75" si="1">IF(D17&lt;=$E$7,IF(D17=0,$E$6,E16-F17),"")</f>
        <v>197584.6431046736</v>
      </c>
      <c r="F17" s="15">
        <f t="shared" ref="F17:F75" si="2">IF(D17&lt;=$E$7,IF(D17=0,0,I17-SUM(G17:H17)),"")</f>
        <v>1226.0153835280744</v>
      </c>
      <c r="G17" s="15">
        <f t="shared" ref="G17:G75" si="3">IF(D17&lt;=$E$7,IFERROR(E16*$J$6,""),"")</f>
        <v>5284.8401866137228</v>
      </c>
      <c r="H17" s="15">
        <f t="shared" ref="H17:H75" si="4">IFERROR(G17*16%,"")</f>
        <v>845.57442985819569</v>
      </c>
      <c r="I17" s="15">
        <f t="shared" ref="I17:I75" si="5">IF(D17&lt;=$E$7,$E$8,"")</f>
        <v>7356.429999999993</v>
      </c>
    </row>
    <row r="18" spans="1:9" x14ac:dyDescent="0.25">
      <c r="A18">
        <v>3</v>
      </c>
      <c r="D18" s="14">
        <f t="shared" si="0"/>
        <v>3</v>
      </c>
      <c r="E18" s="15">
        <f t="shared" si="1"/>
        <v>196320.82299435494</v>
      </c>
      <c r="F18" s="15">
        <f t="shared" si="2"/>
        <v>1263.8201103186457</v>
      </c>
      <c r="G18" s="15">
        <f t="shared" si="3"/>
        <v>5252.2499048977133</v>
      </c>
      <c r="H18" s="15">
        <f t="shared" si="4"/>
        <v>840.3599847836341</v>
      </c>
      <c r="I18" s="15">
        <f t="shared" si="5"/>
        <v>7356.429999999993</v>
      </c>
    </row>
    <row r="19" spans="1:9" x14ac:dyDescent="0.25">
      <c r="A19">
        <v>4</v>
      </c>
      <c r="D19" s="14">
        <f t="shared" si="0"/>
        <v>4</v>
      </c>
      <c r="E19" s="15">
        <f t="shared" si="1"/>
        <v>195018.03243176878</v>
      </c>
      <c r="F19" s="15">
        <f t="shared" si="2"/>
        <v>1302.7905625861649</v>
      </c>
      <c r="G19" s="15">
        <f t="shared" si="3"/>
        <v>5218.6546874257137</v>
      </c>
      <c r="H19" s="15">
        <f t="shared" si="4"/>
        <v>834.98474998811423</v>
      </c>
      <c r="I19" s="15">
        <f t="shared" si="5"/>
        <v>7356.429999999993</v>
      </c>
    </row>
    <row r="20" spans="1:9" x14ac:dyDescent="0.25">
      <c r="A20">
        <v>5</v>
      </c>
      <c r="D20" s="14">
        <f t="shared" si="0"/>
        <v>5</v>
      </c>
      <c r="E20" s="15">
        <f t="shared" si="1"/>
        <v>193675.06974577729</v>
      </c>
      <c r="F20" s="15">
        <f t="shared" si="2"/>
        <v>1342.9626859914797</v>
      </c>
      <c r="G20" s="15">
        <f t="shared" si="3"/>
        <v>5184.0235465590631</v>
      </c>
      <c r="H20" s="15">
        <f t="shared" si="4"/>
        <v>829.44376744945009</v>
      </c>
      <c r="I20" s="15">
        <f t="shared" si="5"/>
        <v>7356.429999999993</v>
      </c>
    </row>
    <row r="21" spans="1:9" x14ac:dyDescent="0.25">
      <c r="A21">
        <v>6</v>
      </c>
      <c r="D21" s="14">
        <f t="shared" si="0"/>
        <v>6</v>
      </c>
      <c r="E21" s="15">
        <f t="shared" si="1"/>
        <v>192290.69621118149</v>
      </c>
      <c r="F21" s="15">
        <f t="shared" si="2"/>
        <v>1384.3735345957921</v>
      </c>
      <c r="G21" s="15">
        <f t="shared" si="3"/>
        <v>5148.3245391415521</v>
      </c>
      <c r="H21" s="15">
        <f t="shared" si="4"/>
        <v>823.73192626264836</v>
      </c>
      <c r="I21" s="15">
        <f t="shared" si="5"/>
        <v>7356.429999999993</v>
      </c>
    </row>
    <row r="22" spans="1:9" x14ac:dyDescent="0.25">
      <c r="A22">
        <v>7</v>
      </c>
      <c r="D22" s="14">
        <f t="shared" si="0"/>
        <v>7</v>
      </c>
      <c r="E22" s="15">
        <f t="shared" si="1"/>
        <v>190863.6349061428</v>
      </c>
      <c r="F22" s="15">
        <f t="shared" si="2"/>
        <v>1427.0613050386755</v>
      </c>
      <c r="G22" s="15">
        <f t="shared" si="3"/>
        <v>5111.5247370356183</v>
      </c>
      <c r="H22" s="15">
        <f t="shared" si="4"/>
        <v>817.84395792569899</v>
      </c>
      <c r="I22" s="15">
        <f t="shared" si="5"/>
        <v>7356.429999999993</v>
      </c>
    </row>
    <row r="23" spans="1:9" x14ac:dyDescent="0.25">
      <c r="A23">
        <v>8</v>
      </c>
      <c r="D23" s="14">
        <f t="shared" si="0"/>
        <v>8</v>
      </c>
      <c r="E23" s="15">
        <f t="shared" si="1"/>
        <v>189392.56953437283</v>
      </c>
      <c r="F23" s="15">
        <f t="shared" si="2"/>
        <v>1471.065371769987</v>
      </c>
      <c r="G23" s="15">
        <f t="shared" si="3"/>
        <v>5073.5901967500049</v>
      </c>
      <c r="H23" s="15">
        <f t="shared" si="4"/>
        <v>811.77443148000077</v>
      </c>
      <c r="I23" s="15">
        <f t="shared" si="5"/>
        <v>7356.429999999993</v>
      </c>
    </row>
    <row r="24" spans="1:9" x14ac:dyDescent="0.25">
      <c r="A24">
        <v>9</v>
      </c>
      <c r="D24" s="14">
        <f t="shared" si="0"/>
        <v>9</v>
      </c>
      <c r="E24" s="15">
        <f t="shared" si="1"/>
        <v>187876.14321100467</v>
      </c>
      <c r="F24" s="15">
        <f t="shared" si="2"/>
        <v>1516.4263233681604</v>
      </c>
      <c r="G24" s="15">
        <f t="shared" si="3"/>
        <v>5034.48592813089</v>
      </c>
      <c r="H24" s="15">
        <f t="shared" si="4"/>
        <v>805.51774850094239</v>
      </c>
      <c r="I24" s="15">
        <f t="shared" si="5"/>
        <v>7356.429999999993</v>
      </c>
    </row>
    <row r="25" spans="1:9" x14ac:dyDescent="0.25">
      <c r="A25">
        <v>10</v>
      </c>
      <c r="D25" s="14">
        <f t="shared" si="0"/>
        <v>10</v>
      </c>
      <c r="E25" s="15">
        <f t="shared" si="1"/>
        <v>186312.95721102625</v>
      </c>
      <c r="F25" s="15">
        <f t="shared" si="2"/>
        <v>1563.1859999784101</v>
      </c>
      <c r="G25" s="15">
        <f t="shared" si="3"/>
        <v>4994.1758620875717</v>
      </c>
      <c r="H25" s="15">
        <f t="shared" si="4"/>
        <v>799.06813793401147</v>
      </c>
      <c r="I25" s="15">
        <f t="shared" si="5"/>
        <v>7356.429999999993</v>
      </c>
    </row>
    <row r="26" spans="1:9" x14ac:dyDescent="0.25">
      <c r="A26">
        <v>11</v>
      </c>
      <c r="D26" s="14">
        <f t="shared" si="0"/>
        <v>11</v>
      </c>
      <c r="E26" s="15">
        <f t="shared" si="1"/>
        <v>184701.5696791209</v>
      </c>
      <c r="F26" s="15">
        <f t="shared" si="2"/>
        <v>1611.3875319053341</v>
      </c>
      <c r="G26" s="15">
        <f t="shared" si="3"/>
        <v>4952.622817322982</v>
      </c>
      <c r="H26" s="15">
        <f t="shared" si="4"/>
        <v>792.41965077167708</v>
      </c>
      <c r="I26" s="15">
        <f t="shared" si="5"/>
        <v>7356.429999999993</v>
      </c>
    </row>
    <row r="27" spans="1:9" x14ac:dyDescent="0.25">
      <c r="A27">
        <v>12</v>
      </c>
      <c r="D27" s="14">
        <f t="shared" si="0"/>
        <v>12</v>
      </c>
      <c r="E27" s="15">
        <f t="shared" si="1"/>
        <v>183040.49429972534</v>
      </c>
      <c r="F27" s="15">
        <f t="shared" si="2"/>
        <v>1661.07537939556</v>
      </c>
      <c r="G27" s="15">
        <f t="shared" si="3"/>
        <v>4909.7884660383043</v>
      </c>
      <c r="H27" s="15">
        <f t="shared" si="4"/>
        <v>785.56615456612872</v>
      </c>
      <c r="I27" s="15">
        <f t="shared" si="5"/>
        <v>7356.429999999993</v>
      </c>
    </row>
    <row r="28" spans="1:9" x14ac:dyDescent="0.25">
      <c r="A28">
        <v>13</v>
      </c>
      <c r="D28" s="14">
        <f t="shared" si="0"/>
        <v>13</v>
      </c>
      <c r="E28" s="15">
        <f t="shared" si="1"/>
        <v>181328.19892607824</v>
      </c>
      <c r="F28" s="15">
        <f t="shared" si="2"/>
        <v>1712.2953736470881</v>
      </c>
      <c r="G28" s="15">
        <f t="shared" si="3"/>
        <v>4865.63329858009</v>
      </c>
      <c r="H28" s="15">
        <f t="shared" si="4"/>
        <v>778.50132777281442</v>
      </c>
      <c r="I28" s="15">
        <f t="shared" si="5"/>
        <v>7356.429999999993</v>
      </c>
    </row>
    <row r="29" spans="1:9" x14ac:dyDescent="0.25">
      <c r="A29">
        <v>14</v>
      </c>
      <c r="D29" s="14">
        <f t="shared" si="0"/>
        <v>14</v>
      </c>
      <c r="E29" s="15">
        <f t="shared" si="1"/>
        <v>179563.10416699506</v>
      </c>
      <c r="F29" s="15">
        <f t="shared" si="2"/>
        <v>1765.0947590831884</v>
      </c>
      <c r="G29" s="15">
        <f t="shared" si="3"/>
        <v>4820.1165869972456</v>
      </c>
      <c r="H29" s="15">
        <f t="shared" si="4"/>
        <v>771.2186539195593</v>
      </c>
      <c r="I29" s="15">
        <f t="shared" si="5"/>
        <v>7356.429999999993</v>
      </c>
    </row>
    <row r="30" spans="1:9" x14ac:dyDescent="0.25">
      <c r="A30">
        <v>15</v>
      </c>
      <c r="D30" s="14">
        <f t="shared" si="0"/>
        <v>15</v>
      </c>
      <c r="E30" s="15">
        <f t="shared" si="1"/>
        <v>177743.58193006524</v>
      </c>
      <c r="F30" s="15">
        <f t="shared" si="2"/>
        <v>1819.5222369298235</v>
      </c>
      <c r="G30" s="15">
        <f t="shared" si="3"/>
        <v>4773.1963474742843</v>
      </c>
      <c r="H30" s="15">
        <f t="shared" si="4"/>
        <v>763.71141559588546</v>
      </c>
      <c r="I30" s="15">
        <f t="shared" si="5"/>
        <v>7356.429999999993</v>
      </c>
    </row>
    <row r="31" spans="1:9" x14ac:dyDescent="0.25">
      <c r="A31">
        <v>16</v>
      </c>
      <c r="D31" s="14">
        <f t="shared" si="0"/>
        <v>16</v>
      </c>
      <c r="E31" s="15">
        <f t="shared" si="1"/>
        <v>175867.95391992843</v>
      </c>
      <c r="F31" s="15">
        <f t="shared" si="2"/>
        <v>1875.6280101368075</v>
      </c>
      <c r="G31" s="15">
        <f t="shared" si="3"/>
        <v>4724.8293016061943</v>
      </c>
      <c r="H31" s="15">
        <f t="shared" si="4"/>
        <v>755.97268825699109</v>
      </c>
      <c r="I31" s="15">
        <f t="shared" si="5"/>
        <v>7356.429999999993</v>
      </c>
    </row>
    <row r="32" spans="1:9" x14ac:dyDescent="0.25">
      <c r="A32">
        <v>17</v>
      </c>
      <c r="D32" s="14">
        <f t="shared" si="0"/>
        <v>17</v>
      </c>
      <c r="E32" s="15">
        <f t="shared" si="1"/>
        <v>173934.4900902443</v>
      </c>
      <c r="F32" s="15">
        <f t="shared" si="2"/>
        <v>1933.4638296841249</v>
      </c>
      <c r="G32" s="15">
        <f t="shared" si="3"/>
        <v>4674.9708364791968</v>
      </c>
      <c r="H32" s="15">
        <f t="shared" si="4"/>
        <v>747.99533383667153</v>
      </c>
      <c r="I32" s="15">
        <f t="shared" si="5"/>
        <v>7356.429999999993</v>
      </c>
    </row>
    <row r="33" spans="1:9" x14ac:dyDescent="0.25">
      <c r="A33">
        <v>18</v>
      </c>
      <c r="D33" s="14">
        <f t="shared" si="0"/>
        <v>18</v>
      </c>
      <c r="E33" s="15">
        <f t="shared" si="1"/>
        <v>171941.40704792819</v>
      </c>
      <c r="F33" s="15">
        <f t="shared" si="2"/>
        <v>1993.0830423161206</v>
      </c>
      <c r="G33" s="15">
        <f t="shared" si="3"/>
        <v>4623.5749635205793</v>
      </c>
      <c r="H33" s="15">
        <f t="shared" si="4"/>
        <v>739.77199416329267</v>
      </c>
      <c r="I33" s="15">
        <f t="shared" si="5"/>
        <v>7356.429999999993</v>
      </c>
    </row>
    <row r="34" spans="1:9" x14ac:dyDescent="0.25">
      <c r="A34">
        <v>19</v>
      </c>
      <c r="D34" s="14">
        <f t="shared" si="0"/>
        <v>19</v>
      </c>
      <c r="E34" s="15">
        <f t="shared" si="1"/>
        <v>169886.86640818059</v>
      </c>
      <c r="F34" s="15">
        <f t="shared" si="2"/>
        <v>2054.540639747609</v>
      </c>
      <c r="G34" s="15">
        <f t="shared" si="3"/>
        <v>4570.5942760796415</v>
      </c>
      <c r="H34" s="15">
        <f t="shared" si="4"/>
        <v>731.29508417274269</v>
      </c>
      <c r="I34" s="15">
        <f t="shared" si="5"/>
        <v>7356.429999999993</v>
      </c>
    </row>
    <row r="35" spans="1:9" x14ac:dyDescent="0.25">
      <c r="A35">
        <v>20</v>
      </c>
      <c r="D35" s="14">
        <f t="shared" si="0"/>
        <v>20</v>
      </c>
      <c r="E35" s="15">
        <f t="shared" si="1"/>
        <v>167768.97309879333</v>
      </c>
      <c r="F35" s="15">
        <f t="shared" si="2"/>
        <v>2117.8933093872583</v>
      </c>
      <c r="G35" s="15">
        <f t="shared" si="3"/>
        <v>4515.979905700633</v>
      </c>
      <c r="H35" s="15">
        <f t="shared" si="4"/>
        <v>722.55678491210131</v>
      </c>
      <c r="I35" s="15">
        <f t="shared" si="5"/>
        <v>7356.429999999993</v>
      </c>
    </row>
    <row r="36" spans="1:9" x14ac:dyDescent="0.25">
      <c r="A36">
        <v>21</v>
      </c>
      <c r="D36" s="14">
        <f t="shared" si="0"/>
        <v>21</v>
      </c>
      <c r="E36" s="15">
        <f t="shared" si="1"/>
        <v>165585.77361216827</v>
      </c>
      <c r="F36" s="15">
        <f t="shared" si="2"/>
        <v>2183.199486625067</v>
      </c>
      <c r="G36" s="15">
        <f t="shared" si="3"/>
        <v>4459.6814770473502</v>
      </c>
      <c r="H36" s="15">
        <f t="shared" si="4"/>
        <v>713.549036327576</v>
      </c>
      <c r="I36" s="15">
        <f t="shared" si="5"/>
        <v>7356.429999999993</v>
      </c>
    </row>
    <row r="37" spans="1:9" x14ac:dyDescent="0.25">
      <c r="A37">
        <v>22</v>
      </c>
      <c r="D37" s="14">
        <f t="shared" si="0"/>
        <v>22</v>
      </c>
      <c r="E37" s="15">
        <f t="shared" si="1"/>
        <v>163335.25420343614</v>
      </c>
      <c r="F37" s="15">
        <f t="shared" si="2"/>
        <v>2250.5194087321324</v>
      </c>
      <c r="G37" s="15">
        <f t="shared" si="3"/>
        <v>4401.6470614378104</v>
      </c>
      <c r="H37" s="15">
        <f t="shared" si="4"/>
        <v>704.26352983004972</v>
      </c>
      <c r="I37" s="15">
        <f t="shared" si="5"/>
        <v>7356.429999999993</v>
      </c>
    </row>
    <row r="38" spans="1:9" x14ac:dyDescent="0.25">
      <c r="A38">
        <v>23</v>
      </c>
      <c r="D38" s="14">
        <f t="shared" si="0"/>
        <v>23</v>
      </c>
      <c r="E38" s="15">
        <f t="shared" si="1"/>
        <v>161015.33903301368</v>
      </c>
      <c r="F38" s="15">
        <f t="shared" si="2"/>
        <v>2319.9151704224641</v>
      </c>
      <c r="G38" s="15">
        <f t="shared" si="3"/>
        <v>4341.8231289461455</v>
      </c>
      <c r="H38" s="15">
        <f t="shared" si="4"/>
        <v>694.69170063138324</v>
      </c>
      <c r="I38" s="15">
        <f t="shared" si="5"/>
        <v>7356.429999999993</v>
      </c>
    </row>
    <row r="39" spans="1:9" x14ac:dyDescent="0.25">
      <c r="A39">
        <v>24</v>
      </c>
      <c r="D39" s="14">
        <f t="shared" si="0"/>
        <v>24</v>
      </c>
      <c r="E39" s="15">
        <f t="shared" si="1"/>
        <v>158623.88825188563</v>
      </c>
      <c r="F39" s="15">
        <f t="shared" si="2"/>
        <v>2391.4507811280491</v>
      </c>
      <c r="G39" s="15">
        <f t="shared" si="3"/>
        <v>4280.1544990275379</v>
      </c>
      <c r="H39" s="15">
        <f t="shared" si="4"/>
        <v>684.8247198444061</v>
      </c>
      <c r="I39" s="15">
        <f t="shared" si="5"/>
        <v>7356.429999999993</v>
      </c>
    </row>
    <row r="40" spans="1:9" x14ac:dyDescent="0.25">
      <c r="A40">
        <v>25</v>
      </c>
      <c r="D40" s="14">
        <f t="shared" si="0"/>
        <v>25</v>
      </c>
      <c r="E40" s="15">
        <f t="shared" si="1"/>
        <v>156158.69602784561</v>
      </c>
      <c r="F40" s="15">
        <f t="shared" si="2"/>
        <v>2465.1922240400272</v>
      </c>
      <c r="G40" s="15">
        <f t="shared" si="3"/>
        <v>4216.5842896206605</v>
      </c>
      <c r="H40" s="15">
        <f t="shared" si="4"/>
        <v>674.65348633930569</v>
      </c>
      <c r="I40" s="15">
        <f t="shared" si="5"/>
        <v>7356.429999999993</v>
      </c>
    </row>
    <row r="41" spans="1:9" x14ac:dyDescent="0.25">
      <c r="A41">
        <v>26</v>
      </c>
      <c r="D41" s="14">
        <f t="shared" si="0"/>
        <v>26</v>
      </c>
      <c r="E41" s="15">
        <f t="shared" si="1"/>
        <v>153617.48851087518</v>
      </c>
      <c r="F41" s="15">
        <f t="shared" si="2"/>
        <v>2541.2075169704349</v>
      </c>
      <c r="G41" s="15">
        <f t="shared" si="3"/>
        <v>4151.0538646806535</v>
      </c>
      <c r="H41" s="15">
        <f t="shared" si="4"/>
        <v>664.1686183489046</v>
      </c>
      <c r="I41" s="15">
        <f t="shared" si="5"/>
        <v>7356.429999999993</v>
      </c>
    </row>
    <row r="42" spans="1:9" x14ac:dyDescent="0.25">
      <c r="A42">
        <v>27</v>
      </c>
      <c r="D42" s="14">
        <f t="shared" si="0"/>
        <v>27</v>
      </c>
      <c r="E42" s="15">
        <f t="shared" si="1"/>
        <v>150997.92173578453</v>
      </c>
      <c r="F42" s="15">
        <f t="shared" si="2"/>
        <v>2619.5667750906341</v>
      </c>
      <c r="G42" s="15">
        <f t="shared" si="3"/>
        <v>4083.5027800942748</v>
      </c>
      <c r="H42" s="15">
        <f t="shared" si="4"/>
        <v>653.36044481508395</v>
      </c>
      <c r="I42" s="15">
        <f t="shared" si="5"/>
        <v>7356.429999999993</v>
      </c>
    </row>
    <row r="43" spans="1:9" x14ac:dyDescent="0.25">
      <c r="A43">
        <v>28</v>
      </c>
      <c r="D43" s="14">
        <f t="shared" si="0"/>
        <v>28</v>
      </c>
      <c r="E43" s="15">
        <f t="shared" si="1"/>
        <v>148297.57946018022</v>
      </c>
      <c r="F43" s="15">
        <f t="shared" si="2"/>
        <v>2700.3422756043201</v>
      </c>
      <c r="G43" s="15">
        <f t="shared" si="3"/>
        <v>4013.8687279273045</v>
      </c>
      <c r="H43" s="15">
        <f t="shared" si="4"/>
        <v>642.21899646836869</v>
      </c>
      <c r="I43" s="15">
        <f t="shared" si="5"/>
        <v>7356.429999999993</v>
      </c>
    </row>
    <row r="44" spans="1:9" x14ac:dyDescent="0.25">
      <c r="A44">
        <v>29</v>
      </c>
      <c r="D44" s="14">
        <f t="shared" si="0"/>
        <v>29</v>
      </c>
      <c r="E44" s="15">
        <f t="shared" si="1"/>
        <v>145513.97093576548</v>
      </c>
      <c r="F44" s="15">
        <f t="shared" si="2"/>
        <v>2783.608524414738</v>
      </c>
      <c r="G44" s="15">
        <f t="shared" si="3"/>
        <v>3942.0874789528061</v>
      </c>
      <c r="H44" s="15">
        <f t="shared" si="4"/>
        <v>630.73399663244902</v>
      </c>
      <c r="I44" s="15">
        <f t="shared" si="5"/>
        <v>7356.429999999993</v>
      </c>
    </row>
    <row r="45" spans="1:9" x14ac:dyDescent="0.25">
      <c r="A45">
        <v>30</v>
      </c>
      <c r="D45" s="14">
        <f t="shared" si="0"/>
        <v>30</v>
      </c>
      <c r="E45" s="15">
        <f t="shared" si="1"/>
        <v>142644.52861091786</v>
      </c>
      <c r="F45" s="15">
        <f t="shared" si="2"/>
        <v>2869.4423248476287</v>
      </c>
      <c r="G45" s="15">
        <f t="shared" si="3"/>
        <v>3868.0928234072103</v>
      </c>
      <c r="H45" s="15">
        <f t="shared" si="4"/>
        <v>618.89485174515369</v>
      </c>
      <c r="I45" s="15">
        <f t="shared" si="5"/>
        <v>7356.429999999993</v>
      </c>
    </row>
    <row r="46" spans="1:9" x14ac:dyDescent="0.25">
      <c r="A46">
        <v>31</v>
      </c>
      <c r="D46" s="14">
        <f t="shared" si="0"/>
        <v>31</v>
      </c>
      <c r="E46" s="15">
        <f t="shared" si="1"/>
        <v>139686.60576242459</v>
      </c>
      <c r="F46" s="15">
        <f t="shared" si="2"/>
        <v>2957.922848493261</v>
      </c>
      <c r="G46" s="15">
        <f t="shared" si="3"/>
        <v>3791.8165099195962</v>
      </c>
      <c r="H46" s="15">
        <f t="shared" si="4"/>
        <v>606.69064158713536</v>
      </c>
      <c r="I46" s="15">
        <f t="shared" si="5"/>
        <v>7356.429999999993</v>
      </c>
    </row>
    <row r="47" spans="1:9" x14ac:dyDescent="0.25">
      <c r="A47">
        <v>32</v>
      </c>
      <c r="D47" s="14">
        <f t="shared" si="0"/>
        <v>32</v>
      </c>
      <c r="E47" s="15">
        <f t="shared" si="1"/>
        <v>136637.47405419167</v>
      </c>
      <c r="F47" s="15">
        <f t="shared" si="2"/>
        <v>3049.1317082329188</v>
      </c>
      <c r="G47" s="15">
        <f t="shared" si="3"/>
        <v>3713.1881825578225</v>
      </c>
      <c r="H47" s="15">
        <f t="shared" si="4"/>
        <v>594.11010920925162</v>
      </c>
      <c r="I47" s="15">
        <f t="shared" si="5"/>
        <v>7356.429999999993</v>
      </c>
    </row>
    <row r="48" spans="1:9" x14ac:dyDescent="0.25">
      <c r="A48">
        <v>33</v>
      </c>
      <c r="D48" s="14">
        <f t="shared" si="0"/>
        <v>33</v>
      </c>
      <c r="E48" s="15">
        <f t="shared" si="1"/>
        <v>133494.32102067448</v>
      </c>
      <c r="F48" s="15">
        <f t="shared" si="2"/>
        <v>3143.1530335171883</v>
      </c>
      <c r="G48" s="15">
        <f t="shared" si="3"/>
        <v>3632.1353159334521</v>
      </c>
      <c r="H48" s="15">
        <f t="shared" si="4"/>
        <v>581.14165054935233</v>
      </c>
      <c r="I48" s="15">
        <f t="shared" si="5"/>
        <v>7356.429999999993</v>
      </c>
    </row>
    <row r="49" spans="1:9" x14ac:dyDescent="0.25">
      <c r="A49">
        <v>34</v>
      </c>
      <c r="D49" s="14">
        <f t="shared" si="0"/>
        <v>34</v>
      </c>
      <c r="E49" s="15">
        <f t="shared" si="1"/>
        <v>130254.247472709</v>
      </c>
      <c r="F49" s="15">
        <f t="shared" si="2"/>
        <v>3240.0735479654886</v>
      </c>
      <c r="G49" s="15">
        <f t="shared" si="3"/>
        <v>3548.5831483056072</v>
      </c>
      <c r="H49" s="15">
        <f t="shared" si="4"/>
        <v>567.77330372889719</v>
      </c>
      <c r="I49" s="15">
        <f t="shared" si="5"/>
        <v>7356.429999999993</v>
      </c>
    </row>
    <row r="50" spans="1:9" x14ac:dyDescent="0.25">
      <c r="A50">
        <v>35</v>
      </c>
      <c r="D50" s="14">
        <f t="shared" si="0"/>
        <v>35</v>
      </c>
      <c r="E50" s="15">
        <f t="shared" si="1"/>
        <v>126914.26482335059</v>
      </c>
      <c r="F50" s="15">
        <f t="shared" si="2"/>
        <v>3339.9826493584119</v>
      </c>
      <c r="G50" s="15">
        <f t="shared" si="3"/>
        <v>3462.4546126220525</v>
      </c>
      <c r="H50" s="15">
        <f t="shared" si="4"/>
        <v>553.99273801952847</v>
      </c>
      <c r="I50" s="15">
        <f t="shared" si="5"/>
        <v>7356.429999999993</v>
      </c>
    </row>
    <row r="51" spans="1:9" x14ac:dyDescent="0.25">
      <c r="A51">
        <v>36</v>
      </c>
      <c r="D51" s="14">
        <f t="shared" si="0"/>
        <v>36</v>
      </c>
      <c r="E51" s="15">
        <f>IF(D51&lt;=$E$7,IF(D51=0,$E$6,E50-F51),"")</f>
        <v>123471.29233125392</v>
      </c>
      <c r="F51" s="15">
        <f t="shared" si="2"/>
        <v>3442.9724920966705</v>
      </c>
      <c r="G51" s="15">
        <f t="shared" si="3"/>
        <v>3373.6702654338987</v>
      </c>
      <c r="H51" s="15">
        <f t="shared" si="4"/>
        <v>539.78724246942386</v>
      </c>
      <c r="I51" s="15">
        <f t="shared" si="5"/>
        <v>7356.429999999993</v>
      </c>
    </row>
    <row r="52" spans="1:9" x14ac:dyDescent="0.25">
      <c r="A52">
        <v>37</v>
      </c>
      <c r="D52" s="14">
        <f t="shared" si="0"/>
        <v>37</v>
      </c>
      <c r="E52" s="15">
        <f t="shared" si="1"/>
        <v>119922.15425905123</v>
      </c>
      <c r="F52" s="15">
        <f t="shared" si="2"/>
        <v>3549.1380722026925</v>
      </c>
      <c r="G52" s="15">
        <f t="shared" si="3"/>
        <v>3282.1482136183627</v>
      </c>
      <c r="H52" s="15">
        <f t="shared" si="4"/>
        <v>525.14371417893801</v>
      </c>
      <c r="I52" s="15">
        <f t="shared" si="5"/>
        <v>7356.429999999993</v>
      </c>
    </row>
    <row r="53" spans="1:9" x14ac:dyDescent="0.25">
      <c r="A53">
        <v>38</v>
      </c>
      <c r="D53" s="14">
        <f t="shared" si="0"/>
        <v>38</v>
      </c>
      <c r="E53" s="15">
        <f t="shared" si="1"/>
        <v>116263.57694410793</v>
      </c>
      <c r="F53" s="15">
        <f t="shared" si="2"/>
        <v>3658.5773149432898</v>
      </c>
      <c r="G53" s="15">
        <f t="shared" si="3"/>
        <v>3187.8040388419854</v>
      </c>
      <c r="H53" s="15">
        <f t="shared" si="4"/>
        <v>510.04864621471768</v>
      </c>
      <c r="I53" s="15">
        <f t="shared" si="5"/>
        <v>7356.429999999993</v>
      </c>
    </row>
    <row r="54" spans="1:9" x14ac:dyDescent="0.25">
      <c r="A54">
        <v>39</v>
      </c>
      <c r="D54" s="14">
        <f t="shared" si="0"/>
        <v>39</v>
      </c>
      <c r="E54" s="15">
        <f t="shared" si="1"/>
        <v>112492.18577895373</v>
      </c>
      <c r="F54" s="15">
        <f t="shared" si="2"/>
        <v>3771.391165154203</v>
      </c>
      <c r="G54" s="15">
        <f t="shared" si="3"/>
        <v>3090.5507196946464</v>
      </c>
      <c r="H54" s="15">
        <f t="shared" si="4"/>
        <v>494.48811515114346</v>
      </c>
      <c r="I54" s="15">
        <f t="shared" si="5"/>
        <v>7356.429999999993</v>
      </c>
    </row>
    <row r="55" spans="1:9" x14ac:dyDescent="0.25">
      <c r="A55">
        <v>40</v>
      </c>
      <c r="D55" s="14">
        <f t="shared" si="0"/>
        <v>40</v>
      </c>
      <c r="E55" s="15">
        <f t="shared" si="1"/>
        <v>108604.50209860389</v>
      </c>
      <c r="F55" s="15">
        <f t="shared" si="2"/>
        <v>3887.6836803498427</v>
      </c>
      <c r="G55" s="15">
        <f t="shared" si="3"/>
        <v>2990.2985514225434</v>
      </c>
      <c r="H55" s="15">
        <f t="shared" si="4"/>
        <v>478.44776822760696</v>
      </c>
      <c r="I55" s="15">
        <f t="shared" si="5"/>
        <v>7356.429999999993</v>
      </c>
    </row>
    <row r="56" spans="1:9" x14ac:dyDescent="0.25">
      <c r="A56">
        <v>41</v>
      </c>
      <c r="D56" s="14">
        <f t="shared" si="0"/>
        <v>41</v>
      </c>
      <c r="E56" s="15">
        <f t="shared" si="1"/>
        <v>104596.93997189977</v>
      </c>
      <c r="F56" s="15">
        <f t="shared" si="2"/>
        <v>4007.5621267041183</v>
      </c>
      <c r="G56" s="15">
        <f t="shared" si="3"/>
        <v>2886.9550631860989</v>
      </c>
      <c r="H56" s="15">
        <f t="shared" si="4"/>
        <v>461.91281010977582</v>
      </c>
      <c r="I56" s="15">
        <f t="shared" si="5"/>
        <v>7356.429999999993</v>
      </c>
    </row>
    <row r="57" spans="1:9" x14ac:dyDescent="0.25">
      <c r="A57">
        <v>42</v>
      </c>
      <c r="D57" s="14">
        <f t="shared" si="0"/>
        <v>42</v>
      </c>
      <c r="E57" s="15">
        <f t="shared" si="1"/>
        <v>100465.8028939089</v>
      </c>
      <c r="F57" s="15">
        <f t="shared" si="2"/>
        <v>4131.1370779908684</v>
      </c>
      <c r="G57" s="15">
        <f t="shared" si="3"/>
        <v>2780.424932766487</v>
      </c>
      <c r="H57" s="15">
        <f t="shared" si="4"/>
        <v>444.86798924263792</v>
      </c>
      <c r="I57" s="15">
        <f t="shared" si="5"/>
        <v>7356.429999999993</v>
      </c>
    </row>
    <row r="58" spans="1:9" x14ac:dyDescent="0.25">
      <c r="A58">
        <v>43</v>
      </c>
      <c r="D58" s="14">
        <f t="shared" si="0"/>
        <v>43</v>
      </c>
      <c r="E58" s="15">
        <f t="shared" si="1"/>
        <v>96207.280376333729</v>
      </c>
      <c r="F58" s="15">
        <f t="shared" si="2"/>
        <v>4258.5225175751712</v>
      </c>
      <c r="G58" s="15">
        <f t="shared" si="3"/>
        <v>2670.609898642088</v>
      </c>
      <c r="H58" s="15">
        <f t="shared" si="4"/>
        <v>427.29758378273408</v>
      </c>
      <c r="I58" s="15">
        <f t="shared" si="5"/>
        <v>7356.429999999993</v>
      </c>
    </row>
    <row r="59" spans="1:9" x14ac:dyDescent="0.25">
      <c r="A59">
        <v>44</v>
      </c>
      <c r="D59" s="14">
        <f t="shared" si="0"/>
        <v>44</v>
      </c>
      <c r="E59" s="15">
        <f t="shared" si="1"/>
        <v>91817.444432784134</v>
      </c>
      <c r="F59" s="15">
        <f t="shared" si="2"/>
        <v>4389.8359435495986</v>
      </c>
      <c r="G59" s="15">
        <f t="shared" si="3"/>
        <v>2557.4086693537884</v>
      </c>
      <c r="H59" s="15">
        <f t="shared" si="4"/>
        <v>409.18538709660612</v>
      </c>
      <c r="I59" s="15">
        <f t="shared" si="5"/>
        <v>7356.429999999993</v>
      </c>
    </row>
    <row r="60" spans="1:9" x14ac:dyDescent="0.25">
      <c r="A60">
        <v>45</v>
      </c>
      <c r="D60" s="14">
        <f t="shared" si="0"/>
        <v>45</v>
      </c>
      <c r="E60" s="15">
        <f t="shared" si="1"/>
        <v>87292.245955671737</v>
      </c>
      <c r="F60" s="15">
        <f t="shared" si="2"/>
        <v>4525.1984771123916</v>
      </c>
      <c r="G60" s="15">
        <f t="shared" si="3"/>
        <v>2440.7168300755184</v>
      </c>
      <c r="H60" s="15">
        <f t="shared" si="4"/>
        <v>390.51469281208296</v>
      </c>
      <c r="I60" s="15">
        <f t="shared" si="5"/>
        <v>7356.429999999993</v>
      </c>
    </row>
    <row r="61" spans="1:9" x14ac:dyDescent="0.25">
      <c r="A61">
        <v>46</v>
      </c>
      <c r="D61" s="14">
        <f t="shared" si="0"/>
        <v>46</v>
      </c>
      <c r="E61" s="15">
        <f t="shared" si="1"/>
        <v>82627.510981384214</v>
      </c>
      <c r="F61" s="15">
        <f t="shared" si="2"/>
        <v>4664.7349742875294</v>
      </c>
      <c r="G61" s="15">
        <f t="shared" si="3"/>
        <v>2320.4267463038477</v>
      </c>
      <c r="H61" s="15">
        <f t="shared" si="4"/>
        <v>371.26827940861563</v>
      </c>
      <c r="I61" s="15">
        <f t="shared" si="5"/>
        <v>7356.429999999993</v>
      </c>
    </row>
    <row r="62" spans="1:9" x14ac:dyDescent="0.25">
      <c r="A62">
        <v>47</v>
      </c>
      <c r="D62" s="14">
        <f t="shared" si="0"/>
        <v>47</v>
      </c>
      <c r="E62" s="15">
        <f t="shared" si="1"/>
        <v>77818.936840294482</v>
      </c>
      <c r="F62" s="15">
        <f t="shared" si="2"/>
        <v>4808.5741410897317</v>
      </c>
      <c r="G62" s="15">
        <f t="shared" si="3"/>
        <v>2196.4274645778114</v>
      </c>
      <c r="H62" s="15">
        <f t="shared" si="4"/>
        <v>351.42839433244984</v>
      </c>
      <c r="I62" s="15">
        <f t="shared" si="5"/>
        <v>7356.429999999993</v>
      </c>
    </row>
    <row r="63" spans="1:9" x14ac:dyDescent="0.25">
      <c r="A63">
        <v>48</v>
      </c>
      <c r="D63" s="14">
        <f t="shared" si="0"/>
        <v>48</v>
      </c>
      <c r="E63" s="15">
        <f t="shared" si="1"/>
        <v>72862.088188053851</v>
      </c>
      <c r="F63" s="15">
        <f t="shared" si="2"/>
        <v>4956.8486522406256</v>
      </c>
      <c r="G63" s="15">
        <f t="shared" si="3"/>
        <v>2068.6046101373859</v>
      </c>
      <c r="H63" s="15">
        <f t="shared" si="4"/>
        <v>330.97673762198173</v>
      </c>
      <c r="I63" s="15">
        <f t="shared" si="5"/>
        <v>7356.429999999993</v>
      </c>
    </row>
    <row r="64" spans="1:9" x14ac:dyDescent="0.25">
      <c r="A64">
        <v>49</v>
      </c>
      <c r="D64" s="14">
        <f t="shared" si="0"/>
        <v>49</v>
      </c>
      <c r="E64" s="15">
        <f t="shared" si="1"/>
        <v>67752.392914508266</v>
      </c>
      <c r="F64" s="15">
        <f t="shared" si="2"/>
        <v>5109.6952735455816</v>
      </c>
      <c r="G64" s="15">
        <f t="shared" si="3"/>
        <v>1936.840281426217</v>
      </c>
      <c r="H64" s="15">
        <f t="shared" si="4"/>
        <v>309.8944450281947</v>
      </c>
      <c r="I64" s="15">
        <f t="shared" si="5"/>
        <v>7356.429999999993</v>
      </c>
    </row>
    <row r="65" spans="1:9" x14ac:dyDescent="0.25">
      <c r="A65">
        <v>50</v>
      </c>
      <c r="D65" s="14">
        <f t="shared" si="0"/>
        <v>50</v>
      </c>
      <c r="E65" s="15">
        <f t="shared" si="1"/>
        <v>62485.137926464173</v>
      </c>
      <c r="F65" s="15">
        <f t="shared" si="2"/>
        <v>5267.2549880440893</v>
      </c>
      <c r="G65" s="15">
        <f t="shared" si="3"/>
        <v>1801.0129413412967</v>
      </c>
      <c r="H65" s="15">
        <f t="shared" si="4"/>
        <v>288.1620706146075</v>
      </c>
      <c r="I65" s="15">
        <f t="shared" si="5"/>
        <v>7356.429999999993</v>
      </c>
    </row>
    <row r="66" spans="1:9" x14ac:dyDescent="0.25">
      <c r="A66">
        <v>51</v>
      </c>
      <c r="D66" s="14">
        <f t="shared" si="0"/>
        <v>51</v>
      </c>
      <c r="E66" s="15">
        <f t="shared" si="1"/>
        <v>57055.464800414135</v>
      </c>
      <c r="F66" s="15">
        <f t="shared" si="2"/>
        <v>5429.6731260500364</v>
      </c>
      <c r="G66" s="15">
        <f t="shared" si="3"/>
        <v>1660.9973051292727</v>
      </c>
      <c r="H66" s="15">
        <f t="shared" si="4"/>
        <v>265.75956882068363</v>
      </c>
      <c r="I66" s="15">
        <f t="shared" si="5"/>
        <v>7356.429999999993</v>
      </c>
    </row>
    <row r="67" spans="1:9" x14ac:dyDescent="0.25">
      <c r="A67">
        <v>52</v>
      </c>
      <c r="D67" s="14">
        <f t="shared" si="0"/>
        <v>52</v>
      </c>
      <c r="E67" s="15">
        <f t="shared" si="1"/>
        <v>51458.365301212296</v>
      </c>
      <c r="F67" s="15">
        <f t="shared" si="2"/>
        <v>5597.0994992018423</v>
      </c>
      <c r="G67" s="15">
        <f t="shared" si="3"/>
        <v>1516.6642248259916</v>
      </c>
      <c r="H67" s="15">
        <f t="shared" si="4"/>
        <v>242.66627597215867</v>
      </c>
      <c r="I67" s="15">
        <f t="shared" si="5"/>
        <v>7356.429999999993</v>
      </c>
    </row>
    <row r="68" spans="1:9" x14ac:dyDescent="0.25">
      <c r="A68">
        <v>53</v>
      </c>
      <c r="D68" s="14">
        <f t="shared" si="0"/>
        <v>53</v>
      </c>
      <c r="E68" s="15">
        <f t="shared" si="1"/>
        <v>45688.676762566218</v>
      </c>
      <c r="F68" s="15">
        <f t="shared" si="2"/>
        <v>5769.6885386460781</v>
      </c>
      <c r="G68" s="15">
        <f t="shared" si="3"/>
        <v>1367.8805701326853</v>
      </c>
      <c r="H68" s="15">
        <f t="shared" si="4"/>
        <v>218.86089122122965</v>
      </c>
      <c r="I68" s="15">
        <f t="shared" si="5"/>
        <v>7356.429999999993</v>
      </c>
    </row>
    <row r="69" spans="1:9" x14ac:dyDescent="0.25">
      <c r="A69">
        <v>54</v>
      </c>
      <c r="D69" s="14">
        <f t="shared" si="0"/>
        <v>54</v>
      </c>
      <c r="E69" s="15">
        <f t="shared" si="1"/>
        <v>39741.077325084174</v>
      </c>
      <c r="F69" s="15">
        <f t="shared" si="2"/>
        <v>5947.5994374820448</v>
      </c>
      <c r="G69" s="15">
        <f t="shared" si="3"/>
        <v>1214.5091056189208</v>
      </c>
      <c r="H69" s="15">
        <f t="shared" si="4"/>
        <v>194.32145689902734</v>
      </c>
      <c r="I69" s="15">
        <f t="shared" si="5"/>
        <v>7356.429999999993</v>
      </c>
    </row>
    <row r="70" spans="1:9" x14ac:dyDescent="0.25">
      <c r="A70">
        <v>55</v>
      </c>
      <c r="D70" s="14">
        <f t="shared" si="0"/>
        <v>55</v>
      </c>
      <c r="E70" s="15">
        <f t="shared" si="1"/>
        <v>33610.081027485474</v>
      </c>
      <c r="F70" s="15">
        <f t="shared" si="2"/>
        <v>6130.9962975986964</v>
      </c>
      <c r="G70" s="15">
        <f t="shared" si="3"/>
        <v>1056.4083641390489</v>
      </c>
      <c r="H70" s="15">
        <f t="shared" si="4"/>
        <v>169.02533826224783</v>
      </c>
      <c r="I70" s="15">
        <f t="shared" si="5"/>
        <v>7356.429999999993</v>
      </c>
    </row>
    <row r="71" spans="1:9" x14ac:dyDescent="0.25">
      <c r="A71">
        <v>56</v>
      </c>
      <c r="D71" s="14">
        <f t="shared" si="0"/>
        <v>56</v>
      </c>
      <c r="E71" s="15">
        <f t="shared" si="1"/>
        <v>27290.032746446137</v>
      </c>
      <c r="F71" s="15">
        <f t="shared" si="2"/>
        <v>6320.0482810393369</v>
      </c>
      <c r="G71" s="15">
        <f t="shared" si="3"/>
        <v>893.43251634539342</v>
      </c>
      <c r="H71" s="15">
        <f t="shared" si="4"/>
        <v>142.94920261526295</v>
      </c>
      <c r="I71" s="15">
        <f t="shared" si="5"/>
        <v>7356.429999999993</v>
      </c>
    </row>
    <row r="72" spans="1:9" x14ac:dyDescent="0.25">
      <c r="A72">
        <v>57</v>
      </c>
      <c r="D72" s="14">
        <f t="shared" si="0"/>
        <v>57</v>
      </c>
      <c r="E72" s="15">
        <f t="shared" si="1"/>
        <v>20775.102980412419</v>
      </c>
      <c r="F72" s="15">
        <f t="shared" si="2"/>
        <v>6514.9297660337188</v>
      </c>
      <c r="G72" s="15">
        <f t="shared" si="3"/>
        <v>725.43123617782237</v>
      </c>
      <c r="H72" s="15">
        <f t="shared" si="4"/>
        <v>116.06899778845158</v>
      </c>
      <c r="I72" s="15">
        <f t="shared" si="5"/>
        <v>7356.429999999993</v>
      </c>
    </row>
    <row r="73" spans="1:9" x14ac:dyDescent="0.25">
      <c r="A73">
        <v>58</v>
      </c>
      <c r="D73" s="14">
        <f t="shared" si="0"/>
        <v>58</v>
      </c>
      <c r="E73" s="15">
        <f t="shared" si="1"/>
        <v>14059.282472570954</v>
      </c>
      <c r="F73" s="15">
        <f t="shared" si="2"/>
        <v>6715.820507841464</v>
      </c>
      <c r="G73" s="15">
        <f t="shared" si="3"/>
        <v>552.24956220562842</v>
      </c>
      <c r="H73" s="15">
        <f t="shared" si="4"/>
        <v>88.359929952900544</v>
      </c>
      <c r="I73" s="15">
        <f t="shared" si="5"/>
        <v>7356.429999999993</v>
      </c>
    </row>
    <row r="74" spans="1:9" x14ac:dyDescent="0.25">
      <c r="A74">
        <v>59</v>
      </c>
      <c r="D74" s="14">
        <f t="shared" si="0"/>
        <v>59</v>
      </c>
      <c r="E74" s="15">
        <f t="shared" si="1"/>
        <v>7136.3766680158005</v>
      </c>
      <c r="F74" s="15">
        <f t="shared" si="2"/>
        <v>6922.9058045551537</v>
      </c>
      <c r="G74" s="15">
        <f t="shared" si="3"/>
        <v>373.72775469382736</v>
      </c>
      <c r="H74" s="15">
        <f t="shared" si="4"/>
        <v>59.796440751012376</v>
      </c>
      <c r="I74" s="15">
        <f t="shared" si="5"/>
        <v>7356.429999999993</v>
      </c>
    </row>
    <row r="75" spans="1:9" x14ac:dyDescent="0.25">
      <c r="A75">
        <v>60</v>
      </c>
      <c r="D75" s="14">
        <f t="shared" si="0"/>
        <v>60</v>
      </c>
      <c r="E75" s="15">
        <f t="shared" si="1"/>
        <v>-2.3646862246096134E-10</v>
      </c>
      <c r="F75" s="15">
        <f t="shared" si="2"/>
        <v>7136.376668016037</v>
      </c>
      <c r="G75" s="15">
        <f t="shared" si="3"/>
        <v>189.70114826203141</v>
      </c>
      <c r="H75" s="15">
        <f t="shared" si="4"/>
        <v>30.352183721925027</v>
      </c>
      <c r="I75" s="15">
        <f t="shared" si="5"/>
        <v>7356.429999999993</v>
      </c>
    </row>
  </sheetData>
  <mergeCells count="12">
    <mergeCell ref="C8:D8"/>
    <mergeCell ref="C9:D9"/>
    <mergeCell ref="H9:I10"/>
    <mergeCell ref="C10:D10"/>
    <mergeCell ref="D13:E13"/>
    <mergeCell ref="C7:D7"/>
    <mergeCell ref="H7:I7"/>
    <mergeCell ref="E1:H2"/>
    <mergeCell ref="C4:D4"/>
    <mergeCell ref="C5:D5"/>
    <mergeCell ref="C6:D6"/>
    <mergeCell ref="H6:I6"/>
  </mergeCells>
  <dataValidations count="2">
    <dataValidation type="list" allowBlank="1" showInputMessage="1" showErrorMessage="1" sqref="E7" xr:uid="{00000000-0002-0000-0100-000000000000}">
      <formula1>$XFC$2:$XFC$7</formula1>
    </dataValidation>
    <dataValidation type="list" allowBlank="1" showInputMessage="1" showErrorMessage="1" sqref="E5" xr:uid="{00000000-0002-0000-0100-000001000000}">
      <formula1>"JUBILADO, PENSIONADO LEY"</formula1>
    </dataValidation>
  </dataValidations>
  <pageMargins left="0.7" right="0.7" top="0.75" bottom="0.75" header="0.3" footer="0.3"/>
  <pageSetup scale="45" fitToWidth="0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D75"/>
  <sheetViews>
    <sheetView showGridLines="0" topLeftCell="B1" zoomScaleNormal="100" workbookViewId="0">
      <selection activeCell="E5" sqref="E5"/>
    </sheetView>
  </sheetViews>
  <sheetFormatPr baseColWidth="10" defaultRowHeight="15" x14ac:dyDescent="0.25"/>
  <cols>
    <col min="1" max="1" width="0" hidden="1" customWidth="1"/>
    <col min="2" max="2" width="4.5703125" customWidth="1"/>
    <col min="4" max="9" width="14.28515625" customWidth="1"/>
    <col min="11" max="11" width="12.5703125" bestFit="1" customWidth="1"/>
    <col min="12" max="13" width="12.28515625" bestFit="1" customWidth="1"/>
    <col min="16384" max="16384" width="13.5703125" bestFit="1" customWidth="1"/>
  </cols>
  <sheetData>
    <row r="1" spans="1:14 16383:16384" x14ac:dyDescent="0.25">
      <c r="E1" s="27" t="s">
        <v>15</v>
      </c>
      <c r="F1" s="27"/>
      <c r="G1" s="27"/>
      <c r="H1" s="27"/>
      <c r="XFC1" t="s">
        <v>22</v>
      </c>
      <c r="XFD1" t="s">
        <v>23</v>
      </c>
    </row>
    <row r="2" spans="1:14 16383:16384" x14ac:dyDescent="0.25">
      <c r="E2" s="27"/>
      <c r="F2" s="27"/>
      <c r="G2" s="27"/>
      <c r="H2" s="27"/>
      <c r="XFC2" s="24">
        <v>30</v>
      </c>
      <c r="XFD2" s="23">
        <v>2.904643353558832E-2</v>
      </c>
    </row>
    <row r="3" spans="1:14 16383:16384" x14ac:dyDescent="0.25">
      <c r="XFC3" s="24">
        <v>36</v>
      </c>
      <c r="XFD3" s="23">
        <v>2.9046433535588216E-2</v>
      </c>
    </row>
    <row r="4" spans="1:14 16383:16384" x14ac:dyDescent="0.25">
      <c r="C4" s="25" t="s">
        <v>9</v>
      </c>
      <c r="D4" s="25"/>
      <c r="E4" s="5"/>
      <c r="F4" s="1"/>
      <c r="G4" s="1"/>
      <c r="H4" s="10"/>
      <c r="I4" s="10"/>
      <c r="J4" s="1"/>
      <c r="XFC4" s="24">
        <v>42</v>
      </c>
      <c r="XFD4" s="23">
        <v>2.9046433535588636E-2</v>
      </c>
    </row>
    <row r="5" spans="1:14 16383:16384" x14ac:dyDescent="0.25">
      <c r="C5" s="25" t="s">
        <v>10</v>
      </c>
      <c r="D5" s="25"/>
      <c r="E5" s="21" t="s">
        <v>24</v>
      </c>
      <c r="F5" s="1"/>
      <c r="G5" s="1"/>
      <c r="H5" s="1"/>
      <c r="I5" s="1"/>
      <c r="J5" s="1"/>
      <c r="XFC5" s="24">
        <v>48</v>
      </c>
      <c r="XFD5" s="23">
        <v>2.9046433535588365E-2</v>
      </c>
    </row>
    <row r="6" spans="1:14 16383:16384" x14ac:dyDescent="0.25">
      <c r="C6" s="25" t="s">
        <v>19</v>
      </c>
      <c r="D6" s="25"/>
      <c r="E6" s="22">
        <v>184000</v>
      </c>
      <c r="F6" s="1"/>
      <c r="G6" s="1"/>
      <c r="H6" s="26" t="s">
        <v>18</v>
      </c>
      <c r="I6" s="26"/>
      <c r="J6" s="9">
        <f>J7/1.16</f>
        <v>2.5040028909990086E-2</v>
      </c>
      <c r="XFC6" s="24">
        <v>54</v>
      </c>
      <c r="XFD6" s="23">
        <v>2.9046433535588376E-2</v>
      </c>
    </row>
    <row r="7" spans="1:14 16383:16384" x14ac:dyDescent="0.25">
      <c r="C7" s="25" t="s">
        <v>11</v>
      </c>
      <c r="D7" s="25"/>
      <c r="E7" s="2">
        <v>60</v>
      </c>
      <c r="F7" s="1" t="s">
        <v>8</v>
      </c>
      <c r="G7" s="1"/>
      <c r="H7" s="26" t="s">
        <v>17</v>
      </c>
      <c r="I7" s="26"/>
      <c r="J7" s="9">
        <f>VLOOKUP(E7,$XFC$1:$XFD$7,2,0)</f>
        <v>2.9046433535588497E-2</v>
      </c>
      <c r="XFC7" s="24">
        <v>60</v>
      </c>
      <c r="XFD7" s="23">
        <v>2.9046433535588497E-2</v>
      </c>
    </row>
    <row r="8" spans="1:14 16383:16384" x14ac:dyDescent="0.25">
      <c r="C8" s="25" t="s">
        <v>12</v>
      </c>
      <c r="D8" s="25"/>
      <c r="E8" s="3">
        <f>-PMT(J7,E7,E6,0,0)</f>
        <v>6513.2305853871803</v>
      </c>
      <c r="F8" s="1"/>
      <c r="G8" s="1"/>
      <c r="H8" s="1"/>
      <c r="I8" s="1"/>
      <c r="J8" s="1"/>
    </row>
    <row r="9" spans="1:14 16383:16384" ht="15" customHeight="1" x14ac:dyDescent="0.25">
      <c r="C9" s="25" t="s">
        <v>13</v>
      </c>
      <c r="D9" s="25"/>
      <c r="E9" s="3">
        <f>E7*E8</f>
        <v>390793.83512323082</v>
      </c>
      <c r="F9" s="1"/>
      <c r="G9" s="1"/>
      <c r="H9" s="28" t="s">
        <v>20</v>
      </c>
      <c r="I9" s="28"/>
      <c r="J9" s="11">
        <f>+((G13+H13)/F13)/E7</f>
        <v>1.8731325645220124E-2</v>
      </c>
      <c r="K9" s="16"/>
    </row>
    <row r="10" spans="1:14 16383:16384" x14ac:dyDescent="0.25">
      <c r="C10" s="25" t="s">
        <v>14</v>
      </c>
      <c r="D10" s="25"/>
      <c r="E10" s="4" t="s">
        <v>7</v>
      </c>
      <c r="F10" s="1"/>
      <c r="G10" s="1"/>
      <c r="H10" s="28"/>
      <c r="I10" s="28"/>
      <c r="J10" s="1"/>
    </row>
    <row r="11" spans="1:14 16383:16384" x14ac:dyDescent="0.25">
      <c r="H11" s="19" t="s">
        <v>16</v>
      </c>
    </row>
    <row r="12" spans="1:14 16383:16384" s="18" customFormat="1" x14ac:dyDescent="0.25">
      <c r="H12" s="20" t="s">
        <v>16</v>
      </c>
      <c r="I12" s="20"/>
      <c r="J12" s="20"/>
    </row>
    <row r="13" spans="1:14 16383:16384" x14ac:dyDescent="0.25">
      <c r="D13" s="29" t="s">
        <v>6</v>
      </c>
      <c r="E13" s="29"/>
      <c r="F13" s="6">
        <f>SUM(F15:F175)</f>
        <v>184000.00000000032</v>
      </c>
      <c r="G13" s="6">
        <f>SUM(G15:G175)</f>
        <v>178270.5475200263</v>
      </c>
      <c r="H13" s="6">
        <f>SUM(H15:H175)</f>
        <v>28523.287603204211</v>
      </c>
      <c r="I13" s="6">
        <f>SUM(I15:I175)</f>
        <v>390793.8351232314</v>
      </c>
      <c r="M13" s="13"/>
    </row>
    <row r="14" spans="1:14 16383:16384" ht="30" x14ac:dyDescent="0.25">
      <c r="D14" s="7" t="s">
        <v>0</v>
      </c>
      <c r="E14" s="8" t="s">
        <v>5</v>
      </c>
      <c r="F14" s="7" t="s">
        <v>1</v>
      </c>
      <c r="G14" s="7" t="s">
        <v>2</v>
      </c>
      <c r="H14" s="7" t="s">
        <v>3</v>
      </c>
      <c r="I14" s="7" t="s">
        <v>4</v>
      </c>
      <c r="L14" s="17"/>
      <c r="M14" s="17"/>
      <c r="N14" s="17"/>
    </row>
    <row r="15" spans="1:14 16383:16384" x14ac:dyDescent="0.25">
      <c r="A15">
        <v>0</v>
      </c>
      <c r="D15" s="14">
        <f>IF(A15&lt;=$E$7,A15,"")</f>
        <v>0</v>
      </c>
      <c r="E15" s="15">
        <f>IF(D15&lt;=$E$7,IF(D15=0,$E$6,E14-F15),"")</f>
        <v>184000</v>
      </c>
      <c r="F15" s="15">
        <f>IF(D15&lt;=$E$7,IF(D15=0,0,I15-SUM(G15:H15)),"")</f>
        <v>0</v>
      </c>
      <c r="G15" s="15" t="s">
        <v>21</v>
      </c>
      <c r="H15" s="15">
        <v>0</v>
      </c>
      <c r="I15" s="15">
        <v>0</v>
      </c>
      <c r="L15" s="13"/>
      <c r="M15" s="13"/>
      <c r="N15" s="12"/>
    </row>
    <row r="16" spans="1:14 16383:16384" x14ac:dyDescent="0.25">
      <c r="A16">
        <v>1</v>
      </c>
      <c r="D16" s="14">
        <f t="shared" ref="D16:D75" si="0">IF(A16&lt;=$E$7,A16,"")</f>
        <v>1</v>
      </c>
      <c r="E16" s="15">
        <f>IF(D16&lt;=$E$7,IF(D16=0,$E$6,E15-F16),"")</f>
        <v>182831.3131851611</v>
      </c>
      <c r="F16" s="15">
        <f>IF(D16&lt;=$E$7,IF(D16=0,0,I16-SUM(G16:H16)),"")</f>
        <v>1168.6868148388967</v>
      </c>
      <c r="G16" s="15">
        <f>IF(D16&lt;=$E$7,IFERROR(E15*$J$6,""),"")</f>
        <v>4607.3653194381759</v>
      </c>
      <c r="H16" s="15">
        <f>IFERROR(G16*16%,"")</f>
        <v>737.1784511101082</v>
      </c>
      <c r="I16" s="15">
        <f>IF(D16&lt;=$E$7,$E$8,"")</f>
        <v>6513.2305853871803</v>
      </c>
    </row>
    <row r="17" spans="1:9" x14ac:dyDescent="0.25">
      <c r="A17">
        <v>2</v>
      </c>
      <c r="D17" s="14">
        <f t="shared" si="0"/>
        <v>2</v>
      </c>
      <c r="E17" s="15">
        <f t="shared" ref="E17:E75" si="1">IF(D17&lt;=$E$7,IF(D17=0,$E$6,E16-F17),"")</f>
        <v>181628.68018643107</v>
      </c>
      <c r="F17" s="15">
        <f t="shared" ref="F17:F75" si="2">IF(D17&lt;=$E$7,IF(D17=0,0,I17-SUM(G17:H17)),"")</f>
        <v>1202.6329987300333</v>
      </c>
      <c r="G17" s="15">
        <f t="shared" ref="G17:G75" si="3">IF(D17&lt;=$E$7,IFERROR(E16*$J$6,""),"")</f>
        <v>4578.1013678078853</v>
      </c>
      <c r="H17" s="15">
        <f t="shared" ref="H17:H75" si="4">IFERROR(G17*16%,"")</f>
        <v>732.49621884926171</v>
      </c>
      <c r="I17" s="15">
        <f t="shared" ref="I17:I75" si="5">IF(D17&lt;=$E$7,$E$8,"")</f>
        <v>6513.2305853871803</v>
      </c>
    </row>
    <row r="18" spans="1:9" x14ac:dyDescent="0.25">
      <c r="A18">
        <v>3</v>
      </c>
      <c r="D18" s="14">
        <f t="shared" si="0"/>
        <v>3</v>
      </c>
      <c r="E18" s="15">
        <f t="shared" si="1"/>
        <v>180391.11498823573</v>
      </c>
      <c r="F18" s="15">
        <f t="shared" si="2"/>
        <v>1237.5651981953506</v>
      </c>
      <c r="G18" s="15">
        <f t="shared" si="3"/>
        <v>4547.9874027515771</v>
      </c>
      <c r="H18" s="15">
        <f t="shared" si="4"/>
        <v>727.67798444025232</v>
      </c>
      <c r="I18" s="15">
        <f t="shared" si="5"/>
        <v>6513.2305853871803</v>
      </c>
    </row>
    <row r="19" spans="1:9" x14ac:dyDescent="0.25">
      <c r="A19">
        <v>4</v>
      </c>
      <c r="D19" s="14">
        <f t="shared" si="0"/>
        <v>4</v>
      </c>
      <c r="E19" s="15">
        <f t="shared" si="1"/>
        <v>179117.60293476505</v>
      </c>
      <c r="F19" s="15">
        <f t="shared" si="2"/>
        <v>1273.5120534706884</v>
      </c>
      <c r="G19" s="15">
        <f t="shared" si="3"/>
        <v>4516.9987344107685</v>
      </c>
      <c r="H19" s="15">
        <f t="shared" si="4"/>
        <v>722.71979750572302</v>
      </c>
      <c r="I19" s="15">
        <f t="shared" si="5"/>
        <v>6513.2305853871803</v>
      </c>
    </row>
    <row r="20" spans="1:9" x14ac:dyDescent="0.25">
      <c r="A20">
        <v>5</v>
      </c>
      <c r="D20" s="14">
        <f t="shared" si="0"/>
        <v>5</v>
      </c>
      <c r="E20" s="15">
        <f t="shared" si="1"/>
        <v>177807.09989807644</v>
      </c>
      <c r="F20" s="15">
        <f t="shared" si="2"/>
        <v>1310.5030366885958</v>
      </c>
      <c r="G20" s="15">
        <f t="shared" si="3"/>
        <v>4485.109955774642</v>
      </c>
      <c r="H20" s="15">
        <f t="shared" si="4"/>
        <v>717.61759292394277</v>
      </c>
      <c r="I20" s="15">
        <f t="shared" si="5"/>
        <v>6513.2305853871803</v>
      </c>
    </row>
    <row r="21" spans="1:9" x14ac:dyDescent="0.25">
      <c r="A21">
        <v>6</v>
      </c>
      <c r="D21" s="14">
        <f t="shared" si="0"/>
        <v>6</v>
      </c>
      <c r="E21" s="15">
        <f t="shared" si="1"/>
        <v>176458.53142203449</v>
      </c>
      <c r="F21" s="15">
        <f t="shared" si="2"/>
        <v>1348.5684760419581</v>
      </c>
      <c r="G21" s="15">
        <f t="shared" si="3"/>
        <v>4452.2949218493295</v>
      </c>
      <c r="H21" s="15">
        <f t="shared" si="4"/>
        <v>712.36718749589272</v>
      </c>
      <c r="I21" s="15">
        <f t="shared" si="5"/>
        <v>6513.2305853871803</v>
      </c>
    </row>
    <row r="22" spans="1:9" x14ac:dyDescent="0.25">
      <c r="A22">
        <v>7</v>
      </c>
      <c r="D22" s="14">
        <f t="shared" si="0"/>
        <v>7</v>
      </c>
      <c r="E22" s="15">
        <f t="shared" si="1"/>
        <v>175070.79184138498</v>
      </c>
      <c r="F22" s="15">
        <f t="shared" si="2"/>
        <v>1387.7395806495006</v>
      </c>
      <c r="G22" s="15">
        <f t="shared" si="3"/>
        <v>4418.5267282221375</v>
      </c>
      <c r="H22" s="15">
        <f t="shared" si="4"/>
        <v>706.964276515542</v>
      </c>
      <c r="I22" s="15">
        <f t="shared" si="5"/>
        <v>6513.2305853871803</v>
      </c>
    </row>
    <row r="23" spans="1:9" x14ac:dyDescent="0.25">
      <c r="A23">
        <v>8</v>
      </c>
      <c r="D23" s="14">
        <f t="shared" si="0"/>
        <v>8</v>
      </c>
      <c r="E23" s="15">
        <f t="shared" si="1"/>
        <v>173642.74337524144</v>
      </c>
      <c r="F23" s="15">
        <f t="shared" si="2"/>
        <v>1428.0484661435421</v>
      </c>
      <c r="G23" s="15">
        <f t="shared" si="3"/>
        <v>4383.7776890031364</v>
      </c>
      <c r="H23" s="15">
        <f t="shared" si="4"/>
        <v>701.40443024050182</v>
      </c>
      <c r="I23" s="15">
        <f t="shared" si="5"/>
        <v>6513.2305853871803</v>
      </c>
    </row>
    <row r="24" spans="1:9" x14ac:dyDescent="0.25">
      <c r="A24">
        <v>9</v>
      </c>
      <c r="D24" s="14">
        <f t="shared" si="0"/>
        <v>9</v>
      </c>
      <c r="E24" s="15">
        <f t="shared" si="1"/>
        <v>172173.21519424045</v>
      </c>
      <c r="F24" s="15">
        <f t="shared" si="2"/>
        <v>1469.5281810009792</v>
      </c>
      <c r="G24" s="15">
        <f t="shared" si="3"/>
        <v>4348.0193141260352</v>
      </c>
      <c r="H24" s="15">
        <f t="shared" si="4"/>
        <v>695.68309026016561</v>
      </c>
      <c r="I24" s="15">
        <f t="shared" si="5"/>
        <v>6513.2305853871803</v>
      </c>
    </row>
    <row r="25" spans="1:9" x14ac:dyDescent="0.25">
      <c r="A25">
        <v>10</v>
      </c>
      <c r="D25" s="14">
        <f t="shared" si="0"/>
        <v>10</v>
      </c>
      <c r="E25" s="15">
        <f t="shared" si="1"/>
        <v>170661.00246060133</v>
      </c>
      <c r="F25" s="15">
        <f t="shared" si="2"/>
        <v>1512.2127336390995</v>
      </c>
      <c r="G25" s="15">
        <f t="shared" si="3"/>
        <v>4311.2222859897247</v>
      </c>
      <c r="H25" s="15">
        <f t="shared" si="4"/>
        <v>689.79556575835602</v>
      </c>
      <c r="I25" s="15">
        <f t="shared" si="5"/>
        <v>6513.2305853871803</v>
      </c>
    </row>
    <row r="26" spans="1:9" x14ac:dyDescent="0.25">
      <c r="A26">
        <v>11</v>
      </c>
      <c r="D26" s="14">
        <f t="shared" si="0"/>
        <v>11</v>
      </c>
      <c r="E26" s="15">
        <f t="shared" si="1"/>
        <v>169104.8653403029</v>
      </c>
      <c r="F26" s="15">
        <f t="shared" si="2"/>
        <v>1556.1371202984183</v>
      </c>
      <c r="G26" s="15">
        <f t="shared" si="3"/>
        <v>4273.3564354213468</v>
      </c>
      <c r="H26" s="15">
        <f t="shared" si="4"/>
        <v>683.73702966741553</v>
      </c>
      <c r="I26" s="15">
        <f t="shared" si="5"/>
        <v>6513.2305853871803</v>
      </c>
    </row>
    <row r="27" spans="1:9" x14ac:dyDescent="0.25">
      <c r="A27">
        <v>12</v>
      </c>
      <c r="D27" s="14">
        <f t="shared" si="0"/>
        <v>12</v>
      </c>
      <c r="E27" s="15">
        <f t="shared" si="1"/>
        <v>167503.52798656747</v>
      </c>
      <c r="F27" s="15">
        <f t="shared" si="2"/>
        <v>1601.3373537354291</v>
      </c>
      <c r="G27" s="15">
        <f t="shared" si="3"/>
        <v>4234.390716941165</v>
      </c>
      <c r="H27" s="15">
        <f t="shared" si="4"/>
        <v>677.50251471058641</v>
      </c>
      <c r="I27" s="15">
        <f t="shared" si="5"/>
        <v>6513.2305853871803</v>
      </c>
    </row>
    <row r="28" spans="1:9" x14ac:dyDescent="0.25">
      <c r="A28">
        <v>13</v>
      </c>
      <c r="D28" s="14">
        <f t="shared" si="0"/>
        <v>13</v>
      </c>
      <c r="E28" s="15">
        <f t="shared" si="1"/>
        <v>165855.67749381872</v>
      </c>
      <c r="F28" s="15">
        <f t="shared" si="2"/>
        <v>1647.8504927487611</v>
      </c>
      <c r="G28" s="15">
        <f t="shared" si="3"/>
        <v>4194.2931833089824</v>
      </c>
      <c r="H28" s="15">
        <f t="shared" si="4"/>
        <v>671.08690932943716</v>
      </c>
      <c r="I28" s="15">
        <f t="shared" si="5"/>
        <v>6513.2305853871803</v>
      </c>
    </row>
    <row r="29" spans="1:9" x14ac:dyDescent="0.25">
      <c r="A29">
        <v>14</v>
      </c>
      <c r="D29" s="14">
        <f t="shared" si="0"/>
        <v>14</v>
      </c>
      <c r="E29" s="15">
        <f t="shared" si="1"/>
        <v>164159.96282125573</v>
      </c>
      <c r="F29" s="15">
        <f t="shared" si="2"/>
        <v>1695.7146725629736</v>
      </c>
      <c r="G29" s="15">
        <f t="shared" si="3"/>
        <v>4153.0309593312122</v>
      </c>
      <c r="H29" s="15">
        <f t="shared" si="4"/>
        <v>664.48495349299401</v>
      </c>
      <c r="I29" s="15">
        <f t="shared" si="5"/>
        <v>6513.2305853871803</v>
      </c>
    </row>
    <row r="30" spans="1:9" x14ac:dyDescent="0.25">
      <c r="A30">
        <v>15</v>
      </c>
      <c r="D30" s="14">
        <f t="shared" si="0"/>
        <v>15</v>
      </c>
      <c r="E30" s="15">
        <f t="shared" si="1"/>
        <v>162414.99368516082</v>
      </c>
      <c r="F30" s="15">
        <f t="shared" si="2"/>
        <v>1744.9691360948964</v>
      </c>
      <c r="G30" s="15">
        <f t="shared" si="3"/>
        <v>4110.5702149071412</v>
      </c>
      <c r="H30" s="15">
        <f t="shared" si="4"/>
        <v>657.69123438514259</v>
      </c>
      <c r="I30" s="15">
        <f t="shared" si="5"/>
        <v>6513.2305853871803</v>
      </c>
    </row>
    <row r="31" spans="1:9" x14ac:dyDescent="0.25">
      <c r="A31">
        <v>16</v>
      </c>
      <c r="D31" s="14">
        <f t="shared" si="0"/>
        <v>16</v>
      </c>
      <c r="E31" s="15">
        <f t="shared" si="1"/>
        <v>160619.33941903268</v>
      </c>
      <c r="F31" s="15">
        <f t="shared" si="2"/>
        <v>1795.654266128131</v>
      </c>
      <c r="G31" s="15">
        <f t="shared" si="3"/>
        <v>4066.8761372922841</v>
      </c>
      <c r="H31" s="15">
        <f t="shared" si="4"/>
        <v>650.70018196676551</v>
      </c>
      <c r="I31" s="15">
        <f t="shared" si="5"/>
        <v>6513.2305853871803</v>
      </c>
    </row>
    <row r="32" spans="1:9" x14ac:dyDescent="0.25">
      <c r="A32">
        <v>17</v>
      </c>
      <c r="D32" s="14">
        <f t="shared" si="0"/>
        <v>17</v>
      </c>
      <c r="E32" s="15">
        <f t="shared" si="1"/>
        <v>158771.52780061055</v>
      </c>
      <c r="F32" s="15">
        <f t="shared" si="2"/>
        <v>1847.811618422118</v>
      </c>
      <c r="G32" s="15">
        <f t="shared" si="3"/>
        <v>4021.9129025560883</v>
      </c>
      <c r="H32" s="15">
        <f t="shared" si="4"/>
        <v>643.50606440897411</v>
      </c>
      <c r="I32" s="15">
        <f t="shared" si="5"/>
        <v>6513.2305853871803</v>
      </c>
    </row>
    <row r="33" spans="1:9" x14ac:dyDescent="0.25">
      <c r="A33">
        <v>18</v>
      </c>
      <c r="D33" s="14">
        <f t="shared" si="0"/>
        <v>18</v>
      </c>
      <c r="E33" s="15">
        <f t="shared" si="1"/>
        <v>156870.04384482765</v>
      </c>
      <c r="F33" s="15">
        <f t="shared" si="2"/>
        <v>1901.4839557829046</v>
      </c>
      <c r="G33" s="15">
        <f t="shared" si="3"/>
        <v>3975.6436462105826</v>
      </c>
      <c r="H33" s="15">
        <f t="shared" si="4"/>
        <v>636.10298339369319</v>
      </c>
      <c r="I33" s="15">
        <f t="shared" si="5"/>
        <v>6513.2305853871803</v>
      </c>
    </row>
    <row r="34" spans="1:9" x14ac:dyDescent="0.25">
      <c r="A34">
        <v>19</v>
      </c>
      <c r="D34" s="14">
        <f t="shared" si="0"/>
        <v>19</v>
      </c>
      <c r="E34" s="15">
        <f t="shared" si="1"/>
        <v>154913.32856170411</v>
      </c>
      <c r="F34" s="15">
        <f t="shared" si="2"/>
        <v>1956.7152831235398</v>
      </c>
      <c r="G34" s="15">
        <f t="shared" si="3"/>
        <v>3928.0304329858968</v>
      </c>
      <c r="H34" s="15">
        <f t="shared" si="4"/>
        <v>628.48486927774354</v>
      </c>
      <c r="I34" s="15">
        <f t="shared" si="5"/>
        <v>6513.2305853871803</v>
      </c>
    </row>
    <row r="35" spans="1:9" x14ac:dyDescent="0.25">
      <c r="A35">
        <v>20</v>
      </c>
      <c r="D35" s="14">
        <f t="shared" si="0"/>
        <v>20</v>
      </c>
      <c r="E35" s="15">
        <f t="shared" si="1"/>
        <v>152899.77767816125</v>
      </c>
      <c r="F35" s="15">
        <f t="shared" si="2"/>
        <v>2013.5508835428582</v>
      </c>
      <c r="G35" s="15">
        <f t="shared" si="3"/>
        <v>3879.0342257278639</v>
      </c>
      <c r="H35" s="15">
        <f t="shared" si="4"/>
        <v>620.64547611645821</v>
      </c>
      <c r="I35" s="15">
        <f t="shared" si="5"/>
        <v>6513.2305853871803</v>
      </c>
    </row>
    <row r="36" spans="1:9" x14ac:dyDescent="0.25">
      <c r="A36">
        <v>21</v>
      </c>
      <c r="D36" s="14">
        <f t="shared" si="0"/>
        <v>21</v>
      </c>
      <c r="E36" s="15">
        <f t="shared" si="1"/>
        <v>150827.74032270903</v>
      </c>
      <c r="F36" s="15">
        <f t="shared" si="2"/>
        <v>2072.0373554522112</v>
      </c>
      <c r="G36" s="15">
        <f t="shared" si="3"/>
        <v>3828.6148533922146</v>
      </c>
      <c r="H36" s="15">
        <f t="shared" si="4"/>
        <v>612.57837654275431</v>
      </c>
      <c r="I36" s="15">
        <f t="shared" si="5"/>
        <v>6513.2305853871803</v>
      </c>
    </row>
    <row r="37" spans="1:9" x14ac:dyDescent="0.25">
      <c r="A37">
        <v>22</v>
      </c>
      <c r="D37" s="14">
        <f t="shared" si="0"/>
        <v>22</v>
      </c>
      <c r="E37" s="15">
        <f t="shared" si="1"/>
        <v>148695.51767192842</v>
      </c>
      <c r="F37" s="15">
        <f t="shared" si="2"/>
        <v>2132.2226507806117</v>
      </c>
      <c r="G37" s="15">
        <f t="shared" si="3"/>
        <v>3776.7309781091112</v>
      </c>
      <c r="H37" s="15">
        <f t="shared" si="4"/>
        <v>604.27695649745783</v>
      </c>
      <c r="I37" s="15">
        <f t="shared" si="5"/>
        <v>6513.2305853871803</v>
      </c>
    </row>
    <row r="38" spans="1:9" x14ac:dyDescent="0.25">
      <c r="A38">
        <v>23</v>
      </c>
      <c r="D38" s="14">
        <f t="shared" si="0"/>
        <v>23</v>
      </c>
      <c r="E38" s="15">
        <f t="shared" si="1"/>
        <v>146501.36155763883</v>
      </c>
      <c r="F38" s="15">
        <f t="shared" si="2"/>
        <v>2194.1561142895862</v>
      </c>
      <c r="G38" s="15">
        <f t="shared" si="3"/>
        <v>3723.3400612910295</v>
      </c>
      <c r="H38" s="15">
        <f t="shared" si="4"/>
        <v>595.73440980656471</v>
      </c>
      <c r="I38" s="15">
        <f t="shared" si="5"/>
        <v>6513.2305853871803</v>
      </c>
    </row>
    <row r="39" spans="1:9" x14ac:dyDescent="0.25">
      <c r="A39">
        <v>24</v>
      </c>
      <c r="D39" s="14">
        <f t="shared" si="0"/>
        <v>24</v>
      </c>
      <c r="E39" s="15">
        <f t="shared" si="1"/>
        <v>144243.47303360881</v>
      </c>
      <c r="F39" s="15">
        <f t="shared" si="2"/>
        <v>2257.8885240300042</v>
      </c>
      <c r="G39" s="15">
        <f t="shared" si="3"/>
        <v>3668.3983287561864</v>
      </c>
      <c r="H39" s="15">
        <f t="shared" si="4"/>
        <v>586.94373260098985</v>
      </c>
      <c r="I39" s="15">
        <f t="shared" si="5"/>
        <v>6513.2305853871803</v>
      </c>
    </row>
    <row r="40" spans="1:9" x14ac:dyDescent="0.25">
      <c r="A40">
        <v>25</v>
      </c>
      <c r="D40" s="14">
        <f t="shared" si="0"/>
        <v>25</v>
      </c>
      <c r="E40" s="15">
        <f t="shared" si="1"/>
        <v>141920.0009006348</v>
      </c>
      <c r="F40" s="15">
        <f t="shared" si="2"/>
        <v>2323.4721329740096</v>
      </c>
      <c r="G40" s="15">
        <f t="shared" si="3"/>
        <v>3611.8607348389401</v>
      </c>
      <c r="H40" s="15">
        <f t="shared" si="4"/>
        <v>577.89771757423046</v>
      </c>
      <c r="I40" s="15">
        <f t="shared" si="5"/>
        <v>6513.2305853871803</v>
      </c>
    </row>
    <row r="41" spans="1:9" x14ac:dyDescent="0.25">
      <c r="A41">
        <v>26</v>
      </c>
      <c r="D41" s="14">
        <f t="shared" si="0"/>
        <v>26</v>
      </c>
      <c r="E41" s="15">
        <f t="shared" si="1"/>
        <v>139529.04018877857</v>
      </c>
      <c r="F41" s="15">
        <f t="shared" si="2"/>
        <v>2390.9607118562317</v>
      </c>
      <c r="G41" s="15">
        <f t="shared" si="3"/>
        <v>3553.6809254577142</v>
      </c>
      <c r="H41" s="15">
        <f t="shared" si="4"/>
        <v>568.58894807323429</v>
      </c>
      <c r="I41" s="15">
        <f t="shared" si="5"/>
        <v>6513.2305853871803</v>
      </c>
    </row>
    <row r="42" spans="1:9" x14ac:dyDescent="0.25">
      <c r="A42">
        <v>27</v>
      </c>
      <c r="D42" s="14">
        <f t="shared" si="0"/>
        <v>27</v>
      </c>
      <c r="E42" s="15">
        <f t="shared" si="1"/>
        <v>137068.63059551921</v>
      </c>
      <c r="F42" s="15">
        <f t="shared" si="2"/>
        <v>2460.4095932593668</v>
      </c>
      <c r="G42" s="15">
        <f t="shared" si="3"/>
        <v>3493.811200110184</v>
      </c>
      <c r="H42" s="15">
        <f t="shared" si="4"/>
        <v>559.00979201762948</v>
      </c>
      <c r="I42" s="15">
        <f t="shared" si="5"/>
        <v>6513.2305853871803</v>
      </c>
    </row>
    <row r="43" spans="1:9" x14ac:dyDescent="0.25">
      <c r="A43">
        <v>28</v>
      </c>
      <c r="D43" s="14">
        <f t="shared" si="0"/>
        <v>28</v>
      </c>
      <c r="E43" s="15">
        <f t="shared" si="1"/>
        <v>134536.75487853889</v>
      </c>
      <c r="F43" s="15">
        <f t="shared" si="2"/>
        <v>2531.8757169802993</v>
      </c>
      <c r="G43" s="15">
        <f t="shared" si="3"/>
        <v>3432.2024727645526</v>
      </c>
      <c r="H43" s="15">
        <f t="shared" si="4"/>
        <v>549.15239564232843</v>
      </c>
      <c r="I43" s="15">
        <f t="shared" si="5"/>
        <v>6513.2305853871803</v>
      </c>
    </row>
    <row r="44" spans="1:9" x14ac:dyDescent="0.25">
      <c r="A44">
        <v>29</v>
      </c>
      <c r="D44" s="14">
        <f t="shared" si="0"/>
        <v>29</v>
      </c>
      <c r="E44" s="15">
        <f t="shared" si="1"/>
        <v>131931.33720182496</v>
      </c>
      <c r="F44" s="15">
        <f t="shared" si="2"/>
        <v>2605.4176767139388</v>
      </c>
      <c r="G44" s="15">
        <f t="shared" si="3"/>
        <v>3368.8042316148635</v>
      </c>
      <c r="H44" s="15">
        <f t="shared" si="4"/>
        <v>539.00867705837823</v>
      </c>
      <c r="I44" s="15">
        <f t="shared" si="5"/>
        <v>6513.2305853871803</v>
      </c>
    </row>
    <row r="45" spans="1:9" x14ac:dyDescent="0.25">
      <c r="A45">
        <v>30</v>
      </c>
      <c r="D45" s="14">
        <f t="shared" si="0"/>
        <v>30</v>
      </c>
      <c r="E45" s="15">
        <f t="shared" si="1"/>
        <v>129250.24143373191</v>
      </c>
      <c r="F45" s="15">
        <f t="shared" si="2"/>
        <v>2681.0957680930574</v>
      </c>
      <c r="G45" s="15">
        <f t="shared" si="3"/>
        <v>3303.5644976673475</v>
      </c>
      <c r="H45" s="15">
        <f t="shared" si="4"/>
        <v>528.57031962677559</v>
      </c>
      <c r="I45" s="15">
        <f t="shared" si="5"/>
        <v>6513.2305853871803</v>
      </c>
    </row>
    <row r="46" spans="1:9" x14ac:dyDescent="0.25">
      <c r="A46">
        <v>31</v>
      </c>
      <c r="D46" s="14">
        <f t="shared" si="0"/>
        <v>31</v>
      </c>
      <c r="E46" s="15">
        <f t="shared" si="1"/>
        <v>126491.26939560838</v>
      </c>
      <c r="F46" s="15">
        <f t="shared" si="2"/>
        <v>2758.9720381235202</v>
      </c>
      <c r="G46" s="15">
        <f t="shared" si="3"/>
        <v>3236.4297821238451</v>
      </c>
      <c r="H46" s="15">
        <f t="shared" si="4"/>
        <v>517.82876513981523</v>
      </c>
      <c r="I46" s="15">
        <f t="shared" si="5"/>
        <v>6513.2305853871803</v>
      </c>
    </row>
    <row r="47" spans="1:9" x14ac:dyDescent="0.25">
      <c r="A47">
        <v>32</v>
      </c>
      <c r="D47" s="14">
        <f t="shared" si="0"/>
        <v>32</v>
      </c>
      <c r="E47" s="15">
        <f t="shared" si="1"/>
        <v>123652.15905955296</v>
      </c>
      <c r="F47" s="15">
        <f t="shared" si="2"/>
        <v>2839.1103360554216</v>
      </c>
      <c r="G47" s="15">
        <f t="shared" si="3"/>
        <v>3167.3450425273782</v>
      </c>
      <c r="H47" s="15">
        <f t="shared" si="4"/>
        <v>506.7752068043805</v>
      </c>
      <c r="I47" s="15">
        <f t="shared" si="5"/>
        <v>6513.2305853871803</v>
      </c>
    </row>
    <row r="48" spans="1:9" x14ac:dyDescent="0.25">
      <c r="A48">
        <v>33</v>
      </c>
      <c r="D48" s="14">
        <f t="shared" si="0"/>
        <v>33</v>
      </c>
      <c r="E48" s="15">
        <f t="shared" si="1"/>
        <v>120730.5826938211</v>
      </c>
      <c r="F48" s="15">
        <f t="shared" si="2"/>
        <v>2921.576365731858</v>
      </c>
      <c r="G48" s="15">
        <f t="shared" si="3"/>
        <v>3096.2536376338985</v>
      </c>
      <c r="H48" s="15">
        <f t="shared" si="4"/>
        <v>495.40058202142376</v>
      </c>
      <c r="I48" s="15">
        <f t="shared" si="5"/>
        <v>6513.2305853871803</v>
      </c>
    </row>
    <row r="49" spans="1:9" x14ac:dyDescent="0.25">
      <c r="A49">
        <v>34</v>
      </c>
      <c r="D49" s="14">
        <f t="shared" si="0"/>
        <v>34</v>
      </c>
      <c r="E49" s="15">
        <f t="shared" si="1"/>
        <v>117724.14495436286</v>
      </c>
      <c r="F49" s="15">
        <f t="shared" si="2"/>
        <v>3006.4377394582348</v>
      </c>
      <c r="G49" s="15">
        <f t="shared" si="3"/>
        <v>3023.0972809732289</v>
      </c>
      <c r="H49" s="15">
        <f t="shared" si="4"/>
        <v>483.69556495571663</v>
      </c>
      <c r="I49" s="15">
        <f t="shared" si="5"/>
        <v>6513.2305853871803</v>
      </c>
    </row>
    <row r="50" spans="1:9" x14ac:dyDescent="0.25">
      <c r="A50">
        <v>35</v>
      </c>
      <c r="D50" s="14">
        <f t="shared" si="0"/>
        <v>35</v>
      </c>
      <c r="E50" s="15">
        <f t="shared" si="1"/>
        <v>114630.38092092656</v>
      </c>
      <c r="F50" s="15">
        <f t="shared" si="2"/>
        <v>3093.7640334362932</v>
      </c>
      <c r="G50" s="15">
        <f t="shared" si="3"/>
        <v>2947.8159930611096</v>
      </c>
      <c r="H50" s="15">
        <f t="shared" si="4"/>
        <v>471.65055888977753</v>
      </c>
      <c r="I50" s="15">
        <f t="shared" si="5"/>
        <v>6513.2305853871803</v>
      </c>
    </row>
    <row r="51" spans="1:9" x14ac:dyDescent="0.25">
      <c r="A51">
        <v>36</v>
      </c>
      <c r="D51" s="14">
        <f t="shared" si="0"/>
        <v>36</v>
      </c>
      <c r="E51" s="15">
        <f>IF(D51&lt;=$E$7,IF(D51=0,$E$6,E50-F51),"")</f>
        <v>111446.75407611826</v>
      </c>
      <c r="F51" s="15">
        <f t="shared" si="2"/>
        <v>3183.6268448082947</v>
      </c>
      <c r="G51" s="15">
        <f t="shared" si="3"/>
        <v>2870.3480522231771</v>
      </c>
      <c r="H51" s="15">
        <f t="shared" si="4"/>
        <v>459.25568835570834</v>
      </c>
      <c r="I51" s="15">
        <f t="shared" si="5"/>
        <v>6513.2305853871803</v>
      </c>
    </row>
    <row r="52" spans="1:9" x14ac:dyDescent="0.25">
      <c r="A52">
        <v>37</v>
      </c>
      <c r="D52" s="14">
        <f t="shared" si="0"/>
        <v>37</v>
      </c>
      <c r="E52" s="15">
        <f t="shared" si="1"/>
        <v>108170.65422576012</v>
      </c>
      <c r="F52" s="15">
        <f t="shared" si="2"/>
        <v>3276.099850358135</v>
      </c>
      <c r="G52" s="15">
        <f t="shared" si="3"/>
        <v>2790.6299439905565</v>
      </c>
      <c r="H52" s="15">
        <f t="shared" si="4"/>
        <v>446.50079103848907</v>
      </c>
      <c r="I52" s="15">
        <f t="shared" si="5"/>
        <v>6513.2305853871803</v>
      </c>
    </row>
    <row r="53" spans="1:9" x14ac:dyDescent="0.25">
      <c r="A53">
        <v>38</v>
      </c>
      <c r="D53" s="14">
        <f t="shared" si="0"/>
        <v>38</v>
      </c>
      <c r="E53" s="15">
        <f t="shared" si="1"/>
        <v>104799.39535884261</v>
      </c>
      <c r="F53" s="15">
        <f t="shared" si="2"/>
        <v>3371.2588669175138</v>
      </c>
      <c r="G53" s="15">
        <f t="shared" si="3"/>
        <v>2708.5963090255746</v>
      </c>
      <c r="H53" s="15">
        <f t="shared" si="4"/>
        <v>433.37540944409193</v>
      </c>
      <c r="I53" s="15">
        <f t="shared" si="5"/>
        <v>6513.2305853871803</v>
      </c>
    </row>
    <row r="54" spans="1:9" x14ac:dyDescent="0.25">
      <c r="A54">
        <v>39</v>
      </c>
      <c r="D54" s="14">
        <f t="shared" si="0"/>
        <v>39</v>
      </c>
      <c r="E54" s="15">
        <f t="shared" si="1"/>
        <v>101330.21344531591</v>
      </c>
      <c r="F54" s="15">
        <f t="shared" si="2"/>
        <v>3469.1819135266965</v>
      </c>
      <c r="G54" s="15">
        <f t="shared" si="3"/>
        <v>2624.1798895348998</v>
      </c>
      <c r="H54" s="15">
        <f t="shared" si="4"/>
        <v>419.86878232558399</v>
      </c>
      <c r="I54" s="15">
        <f t="shared" si="5"/>
        <v>6513.2305853871803</v>
      </c>
    </row>
    <row r="55" spans="1:9" x14ac:dyDescent="0.25">
      <c r="A55">
        <v>40</v>
      </c>
      <c r="D55" s="14">
        <f t="shared" si="0"/>
        <v>40</v>
      </c>
      <c r="E55" s="15">
        <f t="shared" si="1"/>
        <v>97760.264169915099</v>
      </c>
      <c r="F55" s="15">
        <f t="shared" si="2"/>
        <v>3569.9492754008156</v>
      </c>
      <c r="G55" s="15">
        <f t="shared" si="3"/>
        <v>2537.3114741261766</v>
      </c>
      <c r="H55" s="15">
        <f t="shared" si="4"/>
        <v>405.96983586018825</v>
      </c>
      <c r="I55" s="15">
        <f t="shared" si="5"/>
        <v>6513.2305853871803</v>
      </c>
    </row>
    <row r="56" spans="1:9" x14ac:dyDescent="0.25">
      <c r="A56">
        <v>41</v>
      </c>
      <c r="D56" s="14">
        <f t="shared" si="0"/>
        <v>41</v>
      </c>
      <c r="E56" s="15">
        <f t="shared" si="1"/>
        <v>94086.620600160924</v>
      </c>
      <c r="F56" s="15">
        <f t="shared" si="2"/>
        <v>3673.6435697541679</v>
      </c>
      <c r="G56" s="15">
        <f t="shared" si="3"/>
        <v>2447.9198410629419</v>
      </c>
      <c r="H56" s="15">
        <f t="shared" si="4"/>
        <v>391.6671745700707</v>
      </c>
      <c r="I56" s="15">
        <f t="shared" si="5"/>
        <v>6513.2305853871803</v>
      </c>
    </row>
    <row r="57" spans="1:9" x14ac:dyDescent="0.25">
      <c r="A57">
        <v>42</v>
      </c>
      <c r="D57" s="14">
        <f t="shared" si="0"/>
        <v>42</v>
      </c>
      <c r="E57" s="15">
        <f t="shared" si="1"/>
        <v>90306.270786624445</v>
      </c>
      <c r="F57" s="15">
        <f t="shared" si="2"/>
        <v>3780.3498135364744</v>
      </c>
      <c r="G57" s="15">
        <f t="shared" si="3"/>
        <v>2355.9316998712984</v>
      </c>
      <c r="H57" s="15">
        <f t="shared" si="4"/>
        <v>376.94907197940773</v>
      </c>
      <c r="I57" s="15">
        <f t="shared" si="5"/>
        <v>6513.2305853871803</v>
      </c>
    </row>
    <row r="58" spans="1:9" x14ac:dyDescent="0.25">
      <c r="A58">
        <v>43</v>
      </c>
      <c r="D58" s="14">
        <f t="shared" si="0"/>
        <v>43</v>
      </c>
      <c r="E58" s="15">
        <f t="shared" si="1"/>
        <v>86416.115293487805</v>
      </c>
      <c r="F58" s="15">
        <f t="shared" si="2"/>
        <v>3890.1554931366359</v>
      </c>
      <c r="G58" s="15">
        <f t="shared" si="3"/>
        <v>2261.2716312504695</v>
      </c>
      <c r="H58" s="15">
        <f t="shared" si="4"/>
        <v>361.80346100007512</v>
      </c>
      <c r="I58" s="15">
        <f t="shared" si="5"/>
        <v>6513.2305853871803</v>
      </c>
    </row>
    <row r="59" spans="1:9" x14ac:dyDescent="0.25">
      <c r="A59">
        <v>44</v>
      </c>
      <c r="D59" s="14">
        <f t="shared" si="0"/>
        <v>44</v>
      </c>
      <c r="E59" s="15">
        <f t="shared" si="1"/>
        <v>82412.964657376666</v>
      </c>
      <c r="F59" s="15">
        <f t="shared" si="2"/>
        <v>4003.1506361111342</v>
      </c>
      <c r="G59" s="15">
        <f t="shared" si="3"/>
        <v>2163.862025237971</v>
      </c>
      <c r="H59" s="15">
        <f t="shared" si="4"/>
        <v>346.21792403807535</v>
      </c>
      <c r="I59" s="15">
        <f t="shared" si="5"/>
        <v>6513.2305853871803</v>
      </c>
    </row>
    <row r="60" spans="1:9" x14ac:dyDescent="0.25">
      <c r="A60">
        <v>45</v>
      </c>
      <c r="D60" s="14">
        <f t="shared" si="0"/>
        <v>45</v>
      </c>
      <c r="E60" s="15">
        <f t="shared" si="1"/>
        <v>78293.536772380787</v>
      </c>
      <c r="F60" s="15">
        <f t="shared" si="2"/>
        <v>4119.4278849958846</v>
      </c>
      <c r="G60" s="15">
        <f t="shared" si="3"/>
        <v>2063.6230175787027</v>
      </c>
      <c r="H60" s="15">
        <f t="shared" si="4"/>
        <v>330.17968281259243</v>
      </c>
      <c r="I60" s="15">
        <f t="shared" si="5"/>
        <v>6513.2305853871803</v>
      </c>
    </row>
    <row r="61" spans="1:9" x14ac:dyDescent="0.25">
      <c r="A61">
        <v>46</v>
      </c>
      <c r="D61" s="14">
        <f t="shared" si="0"/>
        <v>46</v>
      </c>
      <c r="E61" s="15">
        <f t="shared" si="1"/>
        <v>74054.454199118714</v>
      </c>
      <c r="F61" s="15">
        <f t="shared" si="2"/>
        <v>4239.0825732620679</v>
      </c>
      <c r="G61" s="15">
        <f t="shared" si="3"/>
        <v>1960.4724242457867</v>
      </c>
      <c r="H61" s="15">
        <f t="shared" si="4"/>
        <v>313.67558787932586</v>
      </c>
      <c r="I61" s="15">
        <f t="shared" si="5"/>
        <v>6513.2305853871803</v>
      </c>
    </row>
    <row r="62" spans="1:9" x14ac:dyDescent="0.25">
      <c r="A62">
        <v>47</v>
      </c>
      <c r="D62" s="14">
        <f t="shared" si="0"/>
        <v>47</v>
      </c>
      <c r="E62" s="15">
        <f t="shared" si="1"/>
        <v>69692.241395640522</v>
      </c>
      <c r="F62" s="15">
        <f t="shared" si="2"/>
        <v>4362.2128034781963</v>
      </c>
      <c r="G62" s="15">
        <f t="shared" si="3"/>
        <v>1854.3256740594693</v>
      </c>
      <c r="H62" s="15">
        <f t="shared" si="4"/>
        <v>296.69210784951508</v>
      </c>
      <c r="I62" s="15">
        <f t="shared" si="5"/>
        <v>6513.2305853871803</v>
      </c>
    </row>
    <row r="63" spans="1:9" x14ac:dyDescent="0.25">
      <c r="A63">
        <v>48</v>
      </c>
      <c r="D63" s="14">
        <f t="shared" si="0"/>
        <v>48</v>
      </c>
      <c r="E63" s="15">
        <f t="shared" si="1"/>
        <v>65203.321867898005</v>
      </c>
      <c r="F63" s="15">
        <f t="shared" si="2"/>
        <v>4488.9195277425188</v>
      </c>
      <c r="G63" s="15">
        <f t="shared" si="3"/>
        <v>1745.0957393488466</v>
      </c>
      <c r="H63" s="15">
        <f t="shared" si="4"/>
        <v>279.21531829581545</v>
      </c>
      <c r="I63" s="15">
        <f t="shared" si="5"/>
        <v>6513.2305853871803</v>
      </c>
    </row>
    <row r="64" spans="1:9" x14ac:dyDescent="0.25">
      <c r="A64">
        <v>49</v>
      </c>
      <c r="D64" s="14">
        <f t="shared" si="0"/>
        <v>49</v>
      </c>
      <c r="E64" s="15">
        <f t="shared" si="1"/>
        <v>60584.015237446307</v>
      </c>
      <c r="F64" s="15">
        <f t="shared" si="2"/>
        <v>4619.3066304516969</v>
      </c>
      <c r="G64" s="15">
        <f t="shared" si="3"/>
        <v>1632.6930645995549</v>
      </c>
      <c r="H64" s="15">
        <f t="shared" si="4"/>
        <v>261.23089033592879</v>
      </c>
      <c r="I64" s="15">
        <f t="shared" si="5"/>
        <v>6513.2305853871803</v>
      </c>
    </row>
    <row r="65" spans="1:9" x14ac:dyDescent="0.25">
      <c r="A65">
        <v>50</v>
      </c>
      <c r="D65" s="14">
        <f t="shared" si="0"/>
        <v>50</v>
      </c>
      <c r="E65" s="15">
        <f t="shared" si="1"/>
        <v>55830.534223972689</v>
      </c>
      <c r="F65" s="15">
        <f t="shared" si="2"/>
        <v>4753.4810134736153</v>
      </c>
      <c r="G65" s="15">
        <f t="shared" si="3"/>
        <v>1517.0254930289354</v>
      </c>
      <c r="H65" s="15">
        <f t="shared" si="4"/>
        <v>242.72407888462968</v>
      </c>
      <c r="I65" s="15">
        <f t="shared" si="5"/>
        <v>6513.2305853871803</v>
      </c>
    </row>
    <row r="66" spans="1:9" x14ac:dyDescent="0.25">
      <c r="A66">
        <v>51</v>
      </c>
      <c r="D66" s="14">
        <f t="shared" si="0"/>
        <v>51</v>
      </c>
      <c r="E66" s="15">
        <f t="shared" si="1"/>
        <v>50938.981540178531</v>
      </c>
      <c r="F66" s="15">
        <f t="shared" si="2"/>
        <v>4891.5526837941579</v>
      </c>
      <c r="G66" s="15">
        <f t="shared" si="3"/>
        <v>1397.9981910284671</v>
      </c>
      <c r="H66" s="15">
        <f t="shared" si="4"/>
        <v>223.67971056455474</v>
      </c>
      <c r="I66" s="15">
        <f t="shared" si="5"/>
        <v>6513.2305853871803</v>
      </c>
    </row>
    <row r="67" spans="1:9" x14ac:dyDescent="0.25">
      <c r="A67">
        <v>52</v>
      </c>
      <c r="D67" s="14">
        <f t="shared" si="0"/>
        <v>52</v>
      </c>
      <c r="E67" s="15">
        <f t="shared" si="1"/>
        <v>45905.346696468718</v>
      </c>
      <c r="F67" s="15">
        <f t="shared" si="2"/>
        <v>5033.634843709815</v>
      </c>
      <c r="G67" s="15">
        <f t="shared" si="3"/>
        <v>1275.5135704115216</v>
      </c>
      <c r="H67" s="15">
        <f t="shared" si="4"/>
        <v>204.08217126584347</v>
      </c>
      <c r="I67" s="15">
        <f t="shared" si="5"/>
        <v>6513.2305853871803</v>
      </c>
    </row>
    <row r="68" spans="1:9" x14ac:dyDescent="0.25">
      <c r="A68">
        <v>53</v>
      </c>
      <c r="D68" s="14">
        <f t="shared" si="0"/>
        <v>53</v>
      </c>
      <c r="E68" s="15">
        <f t="shared" si="1"/>
        <v>40725.50271282866</v>
      </c>
      <c r="F68" s="15">
        <f t="shared" si="2"/>
        <v>5179.8439836400548</v>
      </c>
      <c r="G68" s="15">
        <f t="shared" si="3"/>
        <v>1149.4712084026946</v>
      </c>
      <c r="H68" s="15">
        <f t="shared" si="4"/>
        <v>183.91539334443115</v>
      </c>
      <c r="I68" s="15">
        <f t="shared" si="5"/>
        <v>6513.2305853871803</v>
      </c>
    </row>
    <row r="69" spans="1:9" x14ac:dyDescent="0.25">
      <c r="A69">
        <v>54</v>
      </c>
      <c r="D69" s="14">
        <f t="shared" si="0"/>
        <v>54</v>
      </c>
      <c r="E69" s="15">
        <f t="shared" si="1"/>
        <v>35395.202735193088</v>
      </c>
      <c r="F69" s="15">
        <f t="shared" si="2"/>
        <v>5330.2999776355737</v>
      </c>
      <c r="G69" s="15">
        <f t="shared" si="3"/>
        <v>1019.7677653031093</v>
      </c>
      <c r="H69" s="15">
        <f t="shared" si="4"/>
        <v>163.16284244849749</v>
      </c>
      <c r="I69" s="15">
        <f t="shared" si="5"/>
        <v>6513.2305853871803</v>
      </c>
    </row>
    <row r="70" spans="1:9" x14ac:dyDescent="0.25">
      <c r="A70">
        <v>55</v>
      </c>
      <c r="D70" s="14">
        <f t="shared" si="0"/>
        <v>55</v>
      </c>
      <c r="E70" s="15">
        <f t="shared" si="1"/>
        <v>29910.076553532374</v>
      </c>
      <c r="F70" s="15">
        <f t="shared" si="2"/>
        <v>5485.1261816607139</v>
      </c>
      <c r="G70" s="15">
        <f t="shared" si="3"/>
        <v>886.29689976419513</v>
      </c>
      <c r="H70" s="15">
        <f t="shared" si="4"/>
        <v>141.80750396227123</v>
      </c>
      <c r="I70" s="15">
        <f t="shared" si="5"/>
        <v>6513.2305853871803</v>
      </c>
    </row>
    <row r="71" spans="1:9" x14ac:dyDescent="0.25">
      <c r="A71">
        <v>56</v>
      </c>
      <c r="D71" s="14">
        <f t="shared" si="0"/>
        <v>56</v>
      </c>
      <c r="E71" s="15">
        <f t="shared" si="1"/>
        <v>24265.627018801737</v>
      </c>
      <c r="F71" s="15">
        <f t="shared" si="2"/>
        <v>5644.4495347306383</v>
      </c>
      <c r="G71" s="15">
        <f t="shared" si="3"/>
        <v>748.94918160046723</v>
      </c>
      <c r="H71" s="15">
        <f t="shared" si="4"/>
        <v>119.83186905607477</v>
      </c>
      <c r="I71" s="15">
        <f t="shared" si="5"/>
        <v>6513.2305853871803</v>
      </c>
    </row>
    <row r="72" spans="1:9" x14ac:dyDescent="0.25">
      <c r="A72">
        <v>57</v>
      </c>
      <c r="D72" s="14">
        <f t="shared" si="0"/>
        <v>57</v>
      </c>
      <c r="E72" s="15">
        <f t="shared" si="1"/>
        <v>18457.226355815561</v>
      </c>
      <c r="F72" s="15">
        <f t="shared" si="2"/>
        <v>5808.4006629861751</v>
      </c>
      <c r="G72" s="15">
        <f t="shared" si="3"/>
        <v>607.61200206983199</v>
      </c>
      <c r="H72" s="15">
        <f t="shared" si="4"/>
        <v>97.217920331173119</v>
      </c>
      <c r="I72" s="15">
        <f t="shared" si="5"/>
        <v>6513.2305853871803</v>
      </c>
    </row>
    <row r="73" spans="1:9" x14ac:dyDescent="0.25">
      <c r="A73">
        <v>58</v>
      </c>
      <c r="D73" s="14">
        <f t="shared" si="0"/>
        <v>58</v>
      </c>
      <c r="E73" s="15">
        <f t="shared" si="1"/>
        <v>12480.112369023889</v>
      </c>
      <c r="F73" s="15">
        <f t="shared" si="2"/>
        <v>5977.1139867916718</v>
      </c>
      <c r="G73" s="15">
        <f t="shared" si="3"/>
        <v>462.16948154785263</v>
      </c>
      <c r="H73" s="15">
        <f t="shared" si="4"/>
        <v>73.94711704765642</v>
      </c>
      <c r="I73" s="15">
        <f t="shared" si="5"/>
        <v>6513.2305853871803</v>
      </c>
    </row>
    <row r="74" spans="1:9" x14ac:dyDescent="0.25">
      <c r="A74">
        <v>59</v>
      </c>
      <c r="D74" s="14">
        <f t="shared" si="0"/>
        <v>59</v>
      </c>
      <c r="E74" s="15">
        <f t="shared" si="1"/>
        <v>6329.3845380802377</v>
      </c>
      <c r="F74" s="15">
        <f t="shared" si="2"/>
        <v>6150.7278309436515</v>
      </c>
      <c r="G74" s="15">
        <f t="shared" si="3"/>
        <v>312.50237452028307</v>
      </c>
      <c r="H74" s="15">
        <f t="shared" si="4"/>
        <v>50.000379923245291</v>
      </c>
      <c r="I74" s="15">
        <f t="shared" si="5"/>
        <v>6513.2305853871803</v>
      </c>
    </row>
    <row r="75" spans="1:9" x14ac:dyDescent="0.25">
      <c r="A75">
        <v>60</v>
      </c>
      <c r="D75" s="14">
        <f t="shared" si="0"/>
        <v>60</v>
      </c>
      <c r="E75" s="15">
        <f t="shared" si="1"/>
        <v>-4.1382008930668235E-10</v>
      </c>
      <c r="F75" s="15">
        <f t="shared" si="2"/>
        <v>6329.3845380806515</v>
      </c>
      <c r="G75" s="15">
        <f t="shared" si="3"/>
        <v>158.4879718159734</v>
      </c>
      <c r="H75" s="15">
        <f t="shared" si="4"/>
        <v>25.358075490555745</v>
      </c>
      <c r="I75" s="15">
        <f t="shared" si="5"/>
        <v>6513.2305853871803</v>
      </c>
    </row>
  </sheetData>
  <mergeCells count="12">
    <mergeCell ref="C8:D8"/>
    <mergeCell ref="C9:D9"/>
    <mergeCell ref="H9:I10"/>
    <mergeCell ref="C10:D10"/>
    <mergeCell ref="D13:E13"/>
    <mergeCell ref="C7:D7"/>
    <mergeCell ref="H7:I7"/>
    <mergeCell ref="E1:H2"/>
    <mergeCell ref="C4:D4"/>
    <mergeCell ref="C5:D5"/>
    <mergeCell ref="C6:D6"/>
    <mergeCell ref="H6:I6"/>
  </mergeCells>
  <dataValidations count="2">
    <dataValidation type="list" allowBlank="1" showInputMessage="1" showErrorMessage="1" sqref="E5" xr:uid="{00000000-0002-0000-0200-000000000000}">
      <formula1>"JUBILADO, PENSIONADO LEY"</formula1>
    </dataValidation>
    <dataValidation type="list" allowBlank="1" showInputMessage="1" showErrorMessage="1" sqref="E7" xr:uid="{00000000-0002-0000-0200-000001000000}">
      <formula1>$XFC$2:$XFC$7</formula1>
    </dataValidation>
  </dataValidations>
  <pageMargins left="0.7" right="0.7" top="0.75" bottom="0.75" header="0.3" footer="0.3"/>
  <pageSetup scale="45" fitToWidth="0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D75"/>
  <sheetViews>
    <sheetView showGridLines="0" topLeftCell="B1" zoomScaleNormal="100" workbookViewId="0">
      <selection activeCell="E5" sqref="E5"/>
    </sheetView>
  </sheetViews>
  <sheetFormatPr baseColWidth="10" defaultRowHeight="15" x14ac:dyDescent="0.25"/>
  <cols>
    <col min="1" max="1" width="0" hidden="1" customWidth="1"/>
    <col min="2" max="2" width="4.5703125" customWidth="1"/>
    <col min="4" max="9" width="14.28515625" customWidth="1"/>
    <col min="11" max="11" width="12.5703125" bestFit="1" customWidth="1"/>
    <col min="12" max="13" width="12.28515625" bestFit="1" customWidth="1"/>
    <col min="16384" max="16384" width="13.5703125" bestFit="1" customWidth="1"/>
  </cols>
  <sheetData>
    <row r="1" spans="1:14 16383:16384" x14ac:dyDescent="0.25">
      <c r="E1" s="27" t="s">
        <v>15</v>
      </c>
      <c r="F1" s="27"/>
      <c r="G1" s="27"/>
      <c r="H1" s="27"/>
      <c r="XFC1" t="s">
        <v>22</v>
      </c>
      <c r="XFD1" t="s">
        <v>23</v>
      </c>
    </row>
    <row r="2" spans="1:14 16383:16384" x14ac:dyDescent="0.25">
      <c r="E2" s="27"/>
      <c r="F2" s="27"/>
      <c r="G2" s="27"/>
      <c r="H2" s="27"/>
      <c r="XFC2" s="24">
        <v>30</v>
      </c>
      <c r="XFD2" s="23">
        <v>2.7513202087384211E-2</v>
      </c>
    </row>
    <row r="3" spans="1:14 16383:16384" x14ac:dyDescent="0.25">
      <c r="XFC3" s="24">
        <v>36</v>
      </c>
      <c r="XFD3" s="23">
        <v>2.7513212689282352E-2</v>
      </c>
    </row>
    <row r="4" spans="1:14 16383:16384" x14ac:dyDescent="0.25">
      <c r="C4" s="25" t="s">
        <v>9</v>
      </c>
      <c r="D4" s="25"/>
      <c r="E4" s="5"/>
      <c r="F4" s="1"/>
      <c r="G4" s="1"/>
      <c r="H4" s="10"/>
      <c r="I4" s="10"/>
      <c r="J4" s="1"/>
      <c r="XFC4" s="24">
        <v>42</v>
      </c>
      <c r="XFD4" s="23">
        <v>2.7513206199660422E-2</v>
      </c>
    </row>
    <row r="5" spans="1:14 16383:16384" x14ac:dyDescent="0.25">
      <c r="C5" s="25" t="s">
        <v>10</v>
      </c>
      <c r="D5" s="25"/>
      <c r="E5" s="21" t="s">
        <v>24</v>
      </c>
      <c r="F5" s="1"/>
      <c r="G5" s="1"/>
      <c r="H5" s="1"/>
      <c r="I5" s="1"/>
      <c r="J5" s="1"/>
      <c r="XFC5" s="24">
        <v>48</v>
      </c>
      <c r="XFD5" s="23">
        <v>2.7513210765333626E-2</v>
      </c>
    </row>
    <row r="6" spans="1:14 16383:16384" x14ac:dyDescent="0.25">
      <c r="C6" s="25" t="s">
        <v>19</v>
      </c>
      <c r="D6" s="25"/>
      <c r="E6" s="22">
        <v>300000</v>
      </c>
      <c r="F6" s="1"/>
      <c r="G6" s="1"/>
      <c r="H6" s="26" t="s">
        <v>18</v>
      </c>
      <c r="I6" s="26"/>
      <c r="J6" s="9">
        <f>J7/1.16</f>
        <v>2.3718278142505288E-2</v>
      </c>
      <c r="XFC6" s="24">
        <v>54</v>
      </c>
      <c r="XFD6" s="23">
        <v>2.7513193273287918E-2</v>
      </c>
    </row>
    <row r="7" spans="1:14 16383:16384" x14ac:dyDescent="0.25">
      <c r="C7" s="25" t="s">
        <v>11</v>
      </c>
      <c r="D7" s="25"/>
      <c r="E7" s="2">
        <v>60</v>
      </c>
      <c r="F7" s="1" t="s">
        <v>8</v>
      </c>
      <c r="G7" s="1"/>
      <c r="H7" s="26" t="s">
        <v>17</v>
      </c>
      <c r="I7" s="26"/>
      <c r="J7" s="9">
        <f>VLOOKUP(E7,$XFC$1:$XFD$7,2,0)</f>
        <v>2.7513202645306132E-2</v>
      </c>
      <c r="XFC7" s="24">
        <v>60</v>
      </c>
      <c r="XFD7" s="23">
        <v>2.7513202645306132E-2</v>
      </c>
    </row>
    <row r="8" spans="1:14 16383:16384" x14ac:dyDescent="0.25">
      <c r="C8" s="25" t="s">
        <v>12</v>
      </c>
      <c r="D8" s="25"/>
      <c r="E8" s="3">
        <f>-PMT(J7,E7,E6,0,0)</f>
        <v>10269.000000000175</v>
      </c>
      <c r="F8" s="1"/>
      <c r="G8" s="1"/>
      <c r="H8" s="1"/>
      <c r="I8" s="1"/>
      <c r="J8" s="1"/>
    </row>
    <row r="9" spans="1:14 16383:16384" ht="15" customHeight="1" x14ac:dyDescent="0.25">
      <c r="C9" s="25" t="s">
        <v>13</v>
      </c>
      <c r="D9" s="25"/>
      <c r="E9" s="3">
        <f>E7*E8</f>
        <v>616140.00000001048</v>
      </c>
      <c r="F9" s="1"/>
      <c r="G9" s="1"/>
      <c r="H9" s="28" t="s">
        <v>20</v>
      </c>
      <c r="I9" s="28"/>
      <c r="J9" s="11">
        <f>+((G13+H13)/F13)/E7</f>
        <v>1.7563333333333923E-2</v>
      </c>
      <c r="K9" s="16"/>
    </row>
    <row r="10" spans="1:14 16383:16384" x14ac:dyDescent="0.25">
      <c r="C10" s="25" t="s">
        <v>14</v>
      </c>
      <c r="D10" s="25"/>
      <c r="E10" s="4" t="s">
        <v>7</v>
      </c>
      <c r="F10" s="1"/>
      <c r="G10" s="1"/>
      <c r="H10" s="28"/>
      <c r="I10" s="28"/>
      <c r="J10" s="1"/>
    </row>
    <row r="11" spans="1:14 16383:16384" x14ac:dyDescent="0.25">
      <c r="H11" s="19" t="s">
        <v>16</v>
      </c>
    </row>
    <row r="12" spans="1:14 16383:16384" s="18" customFormat="1" x14ac:dyDescent="0.25">
      <c r="H12" s="20" t="s">
        <v>16</v>
      </c>
      <c r="I12" s="20"/>
      <c r="J12" s="20"/>
    </row>
    <row r="13" spans="1:14 16383:16384" x14ac:dyDescent="0.25">
      <c r="D13" s="29" t="s">
        <v>6</v>
      </c>
      <c r="E13" s="29"/>
      <c r="F13" s="6">
        <f>SUM(F15:F175)</f>
        <v>299999.99999999988</v>
      </c>
      <c r="G13" s="6">
        <f>SUM(G15:G175)</f>
        <v>272534.48275862972</v>
      </c>
      <c r="H13" s="6">
        <f>SUM(H15:H175)</f>
        <v>43605.517241380745</v>
      </c>
      <c r="I13" s="6">
        <f>SUM(I15:I175)</f>
        <v>616140.00000001094</v>
      </c>
      <c r="M13" s="13"/>
    </row>
    <row r="14" spans="1:14 16383:16384" ht="30" x14ac:dyDescent="0.25">
      <c r="D14" s="7" t="s">
        <v>0</v>
      </c>
      <c r="E14" s="8" t="s">
        <v>5</v>
      </c>
      <c r="F14" s="7" t="s">
        <v>1</v>
      </c>
      <c r="G14" s="7" t="s">
        <v>2</v>
      </c>
      <c r="H14" s="7" t="s">
        <v>3</v>
      </c>
      <c r="I14" s="7" t="s">
        <v>4</v>
      </c>
      <c r="L14" s="17"/>
      <c r="M14" s="17"/>
      <c r="N14" s="17"/>
    </row>
    <row r="15" spans="1:14 16383:16384" x14ac:dyDescent="0.25">
      <c r="A15">
        <v>0</v>
      </c>
      <c r="D15" s="14">
        <f>IF(A15&lt;=$E$7,A15,"")</f>
        <v>0</v>
      </c>
      <c r="E15" s="15">
        <f>IF(D15&lt;=$E$7,IF(D15=0,$E$6,E14-F15),"")</f>
        <v>300000</v>
      </c>
      <c r="F15" s="15">
        <f>IF(D15&lt;=$E$7,IF(D15=0,0,I15-SUM(G15:H15)),"")</f>
        <v>0</v>
      </c>
      <c r="G15" s="15" t="s">
        <v>21</v>
      </c>
      <c r="H15" s="15">
        <v>0</v>
      </c>
      <c r="I15" s="15">
        <v>0</v>
      </c>
      <c r="L15" s="13"/>
      <c r="M15" s="13"/>
      <c r="N15" s="12"/>
    </row>
    <row r="16" spans="1:14 16383:16384" x14ac:dyDescent="0.25">
      <c r="A16">
        <v>1</v>
      </c>
      <c r="D16" s="14">
        <f t="shared" ref="D16:D75" si="0">IF(A16&lt;=$E$7,A16,"")</f>
        <v>1</v>
      </c>
      <c r="E16" s="15">
        <f>IF(D16&lt;=$E$7,IF(D16=0,$E$6,E15-F16),"")</f>
        <v>297984.96079359169</v>
      </c>
      <c r="F16" s="15">
        <f>IF(D16&lt;=$E$7,IF(D16=0,0,I16-SUM(G16:H16)),"")</f>
        <v>2015.0392064083353</v>
      </c>
      <c r="G16" s="15">
        <f>IF(D16&lt;=$E$7,IFERROR(E15*$J$6,""),"")</f>
        <v>7115.4834427515862</v>
      </c>
      <c r="H16" s="15">
        <f>IFERROR(G16*16%,"")</f>
        <v>1138.4773508402538</v>
      </c>
      <c r="I16" s="15">
        <f>IF(D16&lt;=$E$7,$E$8,"")</f>
        <v>10269.000000000175</v>
      </c>
    </row>
    <row r="17" spans="1:9" x14ac:dyDescent="0.25">
      <c r="A17">
        <v>2</v>
      </c>
      <c r="D17" s="14">
        <f t="shared" si="0"/>
        <v>2</v>
      </c>
      <c r="E17" s="15">
        <f t="shared" ref="E17:E75" si="1">IF(D17&lt;=$E$7,IF(D17=0,$E$6,E16-F17),"")</f>
        <v>295914.48140515923</v>
      </c>
      <c r="F17" s="15">
        <f t="shared" ref="F17:F75" si="2">IF(D17&lt;=$E$7,IF(D17=0,0,I17-SUM(G17:H17)),"")</f>
        <v>2070.4793884324827</v>
      </c>
      <c r="G17" s="15">
        <f t="shared" ref="G17:G75" si="3">IF(D17&lt;=$E$7,IFERROR(E16*$J$6,""),"")</f>
        <v>7067.6901823859407</v>
      </c>
      <c r="H17" s="15">
        <f t="shared" ref="H17:H75" si="4">IFERROR(G17*16%,"")</f>
        <v>1130.8304291817506</v>
      </c>
      <c r="I17" s="15">
        <f t="shared" ref="I17:I75" si="5">IF(D17&lt;=$E$7,$E$8,"")</f>
        <v>10269.000000000175</v>
      </c>
    </row>
    <row r="18" spans="1:9" x14ac:dyDescent="0.25">
      <c r="A18">
        <v>3</v>
      </c>
      <c r="D18" s="14">
        <f t="shared" si="0"/>
        <v>3</v>
      </c>
      <c r="E18" s="15">
        <f t="shared" si="1"/>
        <v>293787.03649773984</v>
      </c>
      <c r="F18" s="15">
        <f t="shared" si="2"/>
        <v>2127.4449074193553</v>
      </c>
      <c r="G18" s="15">
        <f t="shared" si="3"/>
        <v>7018.5819763627751</v>
      </c>
      <c r="H18" s="15">
        <f t="shared" si="4"/>
        <v>1122.973116218044</v>
      </c>
      <c r="I18" s="15">
        <f t="shared" si="5"/>
        <v>10269.000000000175</v>
      </c>
    </row>
    <row r="19" spans="1:9" x14ac:dyDescent="0.25">
      <c r="A19">
        <v>4</v>
      </c>
      <c r="D19" s="14">
        <f t="shared" si="0"/>
        <v>4</v>
      </c>
      <c r="E19" s="15">
        <f t="shared" si="1"/>
        <v>291601.05876746593</v>
      </c>
      <c r="F19" s="15">
        <f t="shared" si="2"/>
        <v>2185.9777302739085</v>
      </c>
      <c r="G19" s="15">
        <f t="shared" si="3"/>
        <v>6968.1226463157464</v>
      </c>
      <c r="H19" s="15">
        <f t="shared" si="4"/>
        <v>1114.8996234105196</v>
      </c>
      <c r="I19" s="15">
        <f t="shared" si="5"/>
        <v>10269.000000000175</v>
      </c>
    </row>
    <row r="20" spans="1:9" x14ac:dyDescent="0.25">
      <c r="A20">
        <v>5</v>
      </c>
      <c r="D20" s="14">
        <f t="shared" si="0"/>
        <v>5</v>
      </c>
      <c r="E20" s="15">
        <f t="shared" si="1"/>
        <v>289354.93778892088</v>
      </c>
      <c r="F20" s="15">
        <f t="shared" si="2"/>
        <v>2246.1209785450619</v>
      </c>
      <c r="G20" s="15">
        <f t="shared" si="3"/>
        <v>6916.2750184957868</v>
      </c>
      <c r="H20" s="15">
        <f t="shared" si="4"/>
        <v>1106.604002959326</v>
      </c>
      <c r="I20" s="15">
        <f t="shared" si="5"/>
        <v>10269.000000000175</v>
      </c>
    </row>
    <row r="21" spans="1:9" x14ac:dyDescent="0.25">
      <c r="A21">
        <v>6</v>
      </c>
      <c r="D21" s="14">
        <f t="shared" si="0"/>
        <v>6</v>
      </c>
      <c r="E21" s="15">
        <f t="shared" si="1"/>
        <v>287047.01882872725</v>
      </c>
      <c r="F21" s="15">
        <f t="shared" si="2"/>
        <v>2307.918960193645</v>
      </c>
      <c r="G21" s="15">
        <f t="shared" si="3"/>
        <v>6863.0008963849396</v>
      </c>
      <c r="H21" s="15">
        <f t="shared" si="4"/>
        <v>1098.0801434215903</v>
      </c>
      <c r="I21" s="15">
        <f t="shared" si="5"/>
        <v>10269.000000000175</v>
      </c>
    </row>
    <row r="22" spans="1:9" x14ac:dyDescent="0.25">
      <c r="A22">
        <v>7</v>
      </c>
      <c r="D22" s="14">
        <f t="shared" si="0"/>
        <v>7</v>
      </c>
      <c r="E22" s="15">
        <f t="shared" si="1"/>
        <v>284675.60162649286</v>
      </c>
      <c r="F22" s="15">
        <f t="shared" si="2"/>
        <v>2371.4172022343973</v>
      </c>
      <c r="G22" s="15">
        <f t="shared" si="3"/>
        <v>6808.2610325567048</v>
      </c>
      <c r="H22" s="15">
        <f t="shared" si="4"/>
        <v>1089.3217652090727</v>
      </c>
      <c r="I22" s="15">
        <f t="shared" si="5"/>
        <v>10269.000000000175</v>
      </c>
    </row>
    <row r="23" spans="1:9" x14ac:dyDescent="0.25">
      <c r="A23">
        <v>8</v>
      </c>
      <c r="D23" s="14">
        <f t="shared" si="0"/>
        <v>8</v>
      </c>
      <c r="E23" s="15">
        <f t="shared" si="1"/>
        <v>282238.93914221681</v>
      </c>
      <c r="F23" s="15">
        <f t="shared" si="2"/>
        <v>2436.6624842760357</v>
      </c>
      <c r="G23" s="15">
        <f t="shared" si="3"/>
        <v>6752.0150997621886</v>
      </c>
      <c r="H23" s="15">
        <f t="shared" si="4"/>
        <v>1080.3224159619501</v>
      </c>
      <c r="I23" s="15">
        <f t="shared" si="5"/>
        <v>10269.000000000175</v>
      </c>
    </row>
    <row r="24" spans="1:9" x14ac:dyDescent="0.25">
      <c r="A24">
        <v>9</v>
      </c>
      <c r="D24" s="14">
        <f t="shared" si="0"/>
        <v>9</v>
      </c>
      <c r="E24" s="15">
        <f t="shared" si="1"/>
        <v>279735.2362692327</v>
      </c>
      <c r="F24" s="15">
        <f t="shared" si="2"/>
        <v>2503.7028729841377</v>
      </c>
      <c r="G24" s="15">
        <f t="shared" si="3"/>
        <v>6694.2216612207212</v>
      </c>
      <c r="H24" s="15">
        <f t="shared" si="4"/>
        <v>1071.0754657953155</v>
      </c>
      <c r="I24" s="15">
        <f t="shared" si="5"/>
        <v>10269.000000000175</v>
      </c>
    </row>
    <row r="25" spans="1:9" x14ac:dyDescent="0.25">
      <c r="A25">
        <v>10</v>
      </c>
      <c r="D25" s="14">
        <f t="shared" si="0"/>
        <v>10</v>
      </c>
      <c r="E25" s="15">
        <f t="shared" si="1"/>
        <v>277162.6485117405</v>
      </c>
      <c r="F25" s="15">
        <f t="shared" si="2"/>
        <v>2572.5877574921851</v>
      </c>
      <c r="G25" s="15">
        <f t="shared" si="3"/>
        <v>6634.8381400930948</v>
      </c>
      <c r="H25" s="15">
        <f t="shared" si="4"/>
        <v>1061.5741024148952</v>
      </c>
      <c r="I25" s="15">
        <f t="shared" si="5"/>
        <v>10269.000000000175</v>
      </c>
    </row>
    <row r="26" spans="1:9" x14ac:dyDescent="0.25">
      <c r="A26">
        <v>11</v>
      </c>
      <c r="D26" s="14">
        <f t="shared" si="0"/>
        <v>11</v>
      </c>
      <c r="E26" s="15">
        <f t="shared" si="1"/>
        <v>274519.28062595357</v>
      </c>
      <c r="F26" s="15">
        <f t="shared" si="2"/>
        <v>2643.3678857869018</v>
      </c>
      <c r="G26" s="15">
        <f t="shared" si="3"/>
        <v>6573.8207881148901</v>
      </c>
      <c r="H26" s="15">
        <f t="shared" si="4"/>
        <v>1051.8113260983823</v>
      </c>
      <c r="I26" s="15">
        <f t="shared" si="5"/>
        <v>10269.000000000175</v>
      </c>
    </row>
    <row r="27" spans="1:9" x14ac:dyDescent="0.25">
      <c r="A27">
        <v>12</v>
      </c>
      <c r="D27" s="14">
        <f t="shared" si="0"/>
        <v>12</v>
      </c>
      <c r="E27" s="15">
        <f t="shared" si="1"/>
        <v>271803.18522385892</v>
      </c>
      <c r="F27" s="15">
        <f t="shared" si="2"/>
        <v>2716.0954020946519</v>
      </c>
      <c r="G27" s="15">
        <f t="shared" si="3"/>
        <v>6511.12465336683</v>
      </c>
      <c r="H27" s="15">
        <f t="shared" si="4"/>
        <v>1041.7799445386929</v>
      </c>
      <c r="I27" s="15">
        <f t="shared" si="5"/>
        <v>10269.000000000175</v>
      </c>
    </row>
    <row r="28" spans="1:9" x14ac:dyDescent="0.25">
      <c r="A28">
        <v>13</v>
      </c>
      <c r="D28" s="14">
        <f t="shared" si="0"/>
        <v>13</v>
      </c>
      <c r="E28" s="15">
        <f t="shared" si="1"/>
        <v>269012.36133856245</v>
      </c>
      <c r="F28" s="15">
        <f t="shared" si="2"/>
        <v>2790.823885296466</v>
      </c>
      <c r="G28" s="15">
        <f t="shared" si="3"/>
        <v>6446.7035471583695</v>
      </c>
      <c r="H28" s="15">
        <f t="shared" si="4"/>
        <v>1031.4725675453392</v>
      </c>
      <c r="I28" s="15">
        <f t="shared" si="5"/>
        <v>10269.000000000175</v>
      </c>
    </row>
    <row r="29" spans="1:9" x14ac:dyDescent="0.25">
      <c r="A29">
        <v>14</v>
      </c>
      <c r="D29" s="14">
        <f t="shared" si="0"/>
        <v>14</v>
      </c>
      <c r="E29" s="15">
        <f t="shared" si="1"/>
        <v>266144.75295016245</v>
      </c>
      <c r="F29" s="15">
        <f t="shared" si="2"/>
        <v>2867.6083883999891</v>
      </c>
      <c r="G29" s="15">
        <f t="shared" si="3"/>
        <v>6380.51001000016</v>
      </c>
      <c r="H29" s="15">
        <f t="shared" si="4"/>
        <v>1020.8816016000256</v>
      </c>
      <c r="I29" s="15">
        <f t="shared" si="5"/>
        <v>10269.000000000175</v>
      </c>
    </row>
    <row r="30" spans="1:9" x14ac:dyDescent="0.25">
      <c r="A30">
        <v>15</v>
      </c>
      <c r="D30" s="14">
        <f t="shared" si="0"/>
        <v>15</v>
      </c>
      <c r="E30" s="15">
        <f t="shared" si="1"/>
        <v>263198.24747106503</v>
      </c>
      <c r="F30" s="15">
        <f t="shared" si="2"/>
        <v>2946.5054790974182</v>
      </c>
      <c r="G30" s="15">
        <f t="shared" si="3"/>
        <v>6312.4952766403076</v>
      </c>
      <c r="H30" s="15">
        <f t="shared" si="4"/>
        <v>1009.9992442624492</v>
      </c>
      <c r="I30" s="15">
        <f t="shared" si="5"/>
        <v>10269.000000000175</v>
      </c>
    </row>
    <row r="31" spans="1:9" x14ac:dyDescent="0.25">
      <c r="A31">
        <v>16</v>
      </c>
      <c r="D31" s="14">
        <f t="shared" si="0"/>
        <v>16</v>
      </c>
      <c r="E31" s="15">
        <f t="shared" si="1"/>
        <v>260170.67418962569</v>
      </c>
      <c r="F31" s="15">
        <f t="shared" si="2"/>
        <v>3027.5732814393295</v>
      </c>
      <c r="G31" s="15">
        <f t="shared" si="3"/>
        <v>6242.6092401386595</v>
      </c>
      <c r="H31" s="15">
        <f t="shared" si="4"/>
        <v>998.81747842218556</v>
      </c>
      <c r="I31" s="15">
        <f t="shared" si="5"/>
        <v>10269.000000000175</v>
      </c>
    </row>
    <row r="32" spans="1:9" x14ac:dyDescent="0.25">
      <c r="A32">
        <v>17</v>
      </c>
      <c r="D32" s="14">
        <f t="shared" si="0"/>
        <v>17</v>
      </c>
      <c r="E32" s="15">
        <f t="shared" si="1"/>
        <v>257059.80267097059</v>
      </c>
      <c r="F32" s="15">
        <f t="shared" si="2"/>
        <v>3110.8715186550853</v>
      </c>
      <c r="G32" s="15">
        <f t="shared" si="3"/>
        <v>6170.8004149526632</v>
      </c>
      <c r="H32" s="15">
        <f t="shared" si="4"/>
        <v>987.32806639242619</v>
      </c>
      <c r="I32" s="15">
        <f t="shared" si="5"/>
        <v>10269.000000000175</v>
      </c>
    </row>
    <row r="33" spans="1:9" x14ac:dyDescent="0.25">
      <c r="A33">
        <v>18</v>
      </c>
      <c r="D33" s="14">
        <f t="shared" si="0"/>
        <v>18</v>
      </c>
      <c r="E33" s="15">
        <f t="shared" si="1"/>
        <v>253863.34111381925</v>
      </c>
      <c r="F33" s="15">
        <f t="shared" si="2"/>
        <v>3196.4615571513532</v>
      </c>
      <c r="G33" s="15">
        <f t="shared" si="3"/>
        <v>6097.0158990076043</v>
      </c>
      <c r="H33" s="15">
        <f t="shared" si="4"/>
        <v>975.5225438412167</v>
      </c>
      <c r="I33" s="15">
        <f t="shared" si="5"/>
        <v>10269.000000000175</v>
      </c>
    </row>
    <row r="34" spans="1:9" x14ac:dyDescent="0.25">
      <c r="A34">
        <v>19</v>
      </c>
      <c r="D34" s="14">
        <f t="shared" si="0"/>
        <v>19</v>
      </c>
      <c r="E34" s="15">
        <f t="shared" si="1"/>
        <v>250578.93466209807</v>
      </c>
      <c r="F34" s="15">
        <f t="shared" si="2"/>
        <v>3284.4064517211891</v>
      </c>
      <c r="G34" s="15">
        <f t="shared" si="3"/>
        <v>6021.2013347232632</v>
      </c>
      <c r="H34" s="15">
        <f t="shared" si="4"/>
        <v>963.39221355572215</v>
      </c>
      <c r="I34" s="15">
        <f t="shared" si="5"/>
        <v>10269.000000000175</v>
      </c>
    </row>
    <row r="35" spans="1:9" x14ac:dyDescent="0.25">
      <c r="A35">
        <v>20</v>
      </c>
      <c r="D35" s="14">
        <f t="shared" si="0"/>
        <v>20</v>
      </c>
      <c r="E35" s="15">
        <f t="shared" si="1"/>
        <v>247204.16367010112</v>
      </c>
      <c r="F35" s="15">
        <f t="shared" si="2"/>
        <v>3374.7709919969457</v>
      </c>
      <c r="G35" s="15">
        <f t="shared" si="3"/>
        <v>5943.3008689683011</v>
      </c>
      <c r="H35" s="15">
        <f t="shared" si="4"/>
        <v>950.92813903492822</v>
      </c>
      <c r="I35" s="15">
        <f t="shared" si="5"/>
        <v>10269.000000000175</v>
      </c>
    </row>
    <row r="36" spans="1:9" x14ac:dyDescent="0.25">
      <c r="A36">
        <v>21</v>
      </c>
      <c r="D36" s="14">
        <f t="shared" si="0"/>
        <v>21</v>
      </c>
      <c r="E36" s="15">
        <f t="shared" si="1"/>
        <v>243736.54191991987</v>
      </c>
      <c r="F36" s="15">
        <f t="shared" si="2"/>
        <v>3467.621750181258</v>
      </c>
      <c r="G36" s="15">
        <f t="shared" si="3"/>
        <v>5863.2571119128588</v>
      </c>
      <c r="H36" s="15">
        <f t="shared" si="4"/>
        <v>938.12113790605747</v>
      </c>
      <c r="I36" s="15">
        <f t="shared" si="5"/>
        <v>10269.000000000175</v>
      </c>
    </row>
    <row r="37" spans="1:9" x14ac:dyDescent="0.25">
      <c r="A37">
        <v>22</v>
      </c>
      <c r="D37" s="14">
        <f t="shared" si="0"/>
        <v>22</v>
      </c>
      <c r="E37" s="15">
        <f t="shared" si="1"/>
        <v>240173.51478982859</v>
      </c>
      <c r="F37" s="15">
        <f t="shared" si="2"/>
        <v>3563.0271300912655</v>
      </c>
      <c r="G37" s="15">
        <f t="shared" si="3"/>
        <v>5781.0110947490593</v>
      </c>
      <c r="H37" s="15">
        <f t="shared" si="4"/>
        <v>924.96177515984948</v>
      </c>
      <c r="I37" s="15">
        <f t="shared" si="5"/>
        <v>10269.000000000175</v>
      </c>
    </row>
    <row r="38" spans="1:9" x14ac:dyDescent="0.25">
      <c r="A38">
        <v>23</v>
      </c>
      <c r="D38" s="14">
        <f t="shared" si="0"/>
        <v>23</v>
      </c>
      <c r="E38" s="15">
        <f t="shared" si="1"/>
        <v>236512.4573722764</v>
      </c>
      <c r="F38" s="15">
        <f t="shared" si="2"/>
        <v>3661.0574175521906</v>
      </c>
      <c r="G38" s="15">
        <f t="shared" si="3"/>
        <v>5696.5022262482616</v>
      </c>
      <c r="H38" s="15">
        <f t="shared" si="4"/>
        <v>911.44035619972192</v>
      </c>
      <c r="I38" s="15">
        <f t="shared" si="5"/>
        <v>10269.000000000175</v>
      </c>
    </row>
    <row r="39" spans="1:9" x14ac:dyDescent="0.25">
      <c r="A39">
        <v>24</v>
      </c>
      <c r="D39" s="14">
        <f t="shared" si="0"/>
        <v>24</v>
      </c>
      <c r="E39" s="15">
        <f t="shared" si="1"/>
        <v>232750.67254009901</v>
      </c>
      <c r="F39" s="15">
        <f t="shared" si="2"/>
        <v>3761.7848321774054</v>
      </c>
      <c r="G39" s="15">
        <f t="shared" si="3"/>
        <v>5609.6682481230773</v>
      </c>
      <c r="H39" s="15">
        <f t="shared" si="4"/>
        <v>897.54691969969235</v>
      </c>
      <c r="I39" s="15">
        <f t="shared" si="5"/>
        <v>10269.000000000175</v>
      </c>
    </row>
    <row r="40" spans="1:9" x14ac:dyDescent="0.25">
      <c r="A40">
        <v>25</v>
      </c>
      <c r="D40" s="14">
        <f t="shared" si="0"/>
        <v>25</v>
      </c>
      <c r="E40" s="15">
        <f t="shared" si="1"/>
        <v>228885.38895952588</v>
      </c>
      <c r="F40" s="15">
        <f t="shared" si="2"/>
        <v>3865.2835805731411</v>
      </c>
      <c r="G40" s="15">
        <f t="shared" si="3"/>
        <v>5520.4451891612362</v>
      </c>
      <c r="H40" s="15">
        <f t="shared" si="4"/>
        <v>883.27123026579784</v>
      </c>
      <c r="I40" s="15">
        <f t="shared" si="5"/>
        <v>10269.000000000175</v>
      </c>
    </row>
    <row r="41" spans="1:9" x14ac:dyDescent="0.25">
      <c r="A41">
        <v>26</v>
      </c>
      <c r="D41" s="14">
        <f t="shared" si="0"/>
        <v>26</v>
      </c>
      <c r="E41" s="15">
        <f t="shared" si="1"/>
        <v>224913.75904851887</v>
      </c>
      <c r="F41" s="15">
        <f t="shared" si="2"/>
        <v>3971.629911007024</v>
      </c>
      <c r="G41" s="15">
        <f t="shared" si="3"/>
        <v>5428.7673180975435</v>
      </c>
      <c r="H41" s="15">
        <f t="shared" si="4"/>
        <v>868.60277089560702</v>
      </c>
      <c r="I41" s="15">
        <f t="shared" si="5"/>
        <v>10269.000000000175</v>
      </c>
    </row>
    <row r="42" spans="1:9" x14ac:dyDescent="0.25">
      <c r="A42">
        <v>27</v>
      </c>
      <c r="D42" s="14">
        <f t="shared" si="0"/>
        <v>27</v>
      </c>
      <c r="E42" s="15">
        <f t="shared" si="1"/>
        <v>220832.85687893815</v>
      </c>
      <c r="F42" s="15">
        <f t="shared" si="2"/>
        <v>4080.9021695807187</v>
      </c>
      <c r="G42" s="15">
        <f t="shared" si="3"/>
        <v>5334.5670951891861</v>
      </c>
      <c r="H42" s="15">
        <f t="shared" si="4"/>
        <v>853.53073523026978</v>
      </c>
      <c r="I42" s="15">
        <f t="shared" si="5"/>
        <v>10269.000000000175</v>
      </c>
    </row>
    <row r="43" spans="1:9" x14ac:dyDescent="0.25">
      <c r="A43">
        <v>28</v>
      </c>
      <c r="D43" s="14">
        <f t="shared" si="0"/>
        <v>28</v>
      </c>
      <c r="E43" s="15">
        <f t="shared" si="1"/>
        <v>216639.6760209901</v>
      </c>
      <c r="F43" s="15">
        <f t="shared" si="2"/>
        <v>4193.1808579480621</v>
      </c>
      <c r="G43" s="15">
        <f t="shared" si="3"/>
        <v>5237.7751224587173</v>
      </c>
      <c r="H43" s="15">
        <f t="shared" si="4"/>
        <v>838.04401959339475</v>
      </c>
      <c r="I43" s="15">
        <f t="shared" si="5"/>
        <v>10269.000000000175</v>
      </c>
    </row>
    <row r="44" spans="1:9" x14ac:dyDescent="0.25">
      <c r="A44">
        <v>29</v>
      </c>
      <c r="D44" s="14">
        <f t="shared" si="0"/>
        <v>29</v>
      </c>
      <c r="E44" s="15">
        <f t="shared" si="1"/>
        <v>212331.12732836889</v>
      </c>
      <c r="F44" s="15">
        <f t="shared" si="2"/>
        <v>4308.5486926212052</v>
      </c>
      <c r="G44" s="15">
        <f t="shared" si="3"/>
        <v>5138.3200925680767</v>
      </c>
      <c r="H44" s="15">
        <f t="shared" si="4"/>
        <v>822.13121481089229</v>
      </c>
      <c r="I44" s="15">
        <f t="shared" si="5"/>
        <v>10269.000000000175</v>
      </c>
    </row>
    <row r="45" spans="1:9" x14ac:dyDescent="0.25">
      <c r="A45">
        <v>30</v>
      </c>
      <c r="D45" s="14">
        <f t="shared" si="0"/>
        <v>30</v>
      </c>
      <c r="E45" s="15">
        <f t="shared" si="1"/>
        <v>207904.03666246042</v>
      </c>
      <c r="F45" s="15">
        <f t="shared" si="2"/>
        <v>4427.0906659084621</v>
      </c>
      <c r="G45" s="15">
        <f t="shared" si="3"/>
        <v>5036.1287362859593</v>
      </c>
      <c r="H45" s="15">
        <f t="shared" si="4"/>
        <v>805.78059780575347</v>
      </c>
      <c r="I45" s="15">
        <f t="shared" si="5"/>
        <v>10269.000000000175</v>
      </c>
    </row>
    <row r="46" spans="1:9" x14ac:dyDescent="0.25">
      <c r="A46">
        <v>31</v>
      </c>
      <c r="D46" s="14">
        <f t="shared" si="0"/>
        <v>31</v>
      </c>
      <c r="E46" s="15">
        <f t="shared" si="1"/>
        <v>203355.14255393168</v>
      </c>
      <c r="F46" s="15">
        <f t="shared" si="2"/>
        <v>4548.8941085287461</v>
      </c>
      <c r="G46" s="15">
        <f t="shared" si="3"/>
        <v>4931.1257685098526</v>
      </c>
      <c r="H46" s="15">
        <f t="shared" si="4"/>
        <v>788.9801229615764</v>
      </c>
      <c r="I46" s="15">
        <f t="shared" si="5"/>
        <v>10269.000000000175</v>
      </c>
    </row>
    <row r="47" spans="1:9" x14ac:dyDescent="0.25">
      <c r="A47">
        <v>32</v>
      </c>
      <c r="D47" s="14">
        <f t="shared" si="0"/>
        <v>32</v>
      </c>
      <c r="E47" s="15">
        <f t="shared" si="1"/>
        <v>198681.09379998295</v>
      </c>
      <c r="F47" s="15">
        <f t="shared" si="2"/>
        <v>4674.0487539487358</v>
      </c>
      <c r="G47" s="15">
        <f t="shared" si="3"/>
        <v>4823.2338328029646</v>
      </c>
      <c r="H47" s="15">
        <f t="shared" si="4"/>
        <v>771.71741324847437</v>
      </c>
      <c r="I47" s="15">
        <f t="shared" si="5"/>
        <v>10269.000000000175</v>
      </c>
    </row>
    <row r="48" spans="1:9" x14ac:dyDescent="0.25">
      <c r="A48">
        <v>33</v>
      </c>
      <c r="D48" s="14">
        <f t="shared" si="0"/>
        <v>33</v>
      </c>
      <c r="E48" s="15">
        <f t="shared" si="1"/>
        <v>193878.44699549279</v>
      </c>
      <c r="F48" s="15">
        <f t="shared" si="2"/>
        <v>4802.6468044901667</v>
      </c>
      <c r="G48" s="15">
        <f t="shared" si="3"/>
        <v>4712.3734444051788</v>
      </c>
      <c r="H48" s="15">
        <f t="shared" si="4"/>
        <v>753.97975110482867</v>
      </c>
      <c r="I48" s="15">
        <f t="shared" si="5"/>
        <v>10269.000000000175</v>
      </c>
    </row>
    <row r="49" spans="1:9" x14ac:dyDescent="0.25">
      <c r="A49">
        <v>34</v>
      </c>
      <c r="D49" s="14">
        <f t="shared" si="0"/>
        <v>34</v>
      </c>
      <c r="E49" s="15">
        <f t="shared" si="1"/>
        <v>188943.66399623686</v>
      </c>
      <c r="F49" s="15">
        <f t="shared" si="2"/>
        <v>4934.7829992559373</v>
      </c>
      <c r="G49" s="15">
        <f t="shared" si="3"/>
        <v>4598.4629316760665</v>
      </c>
      <c r="H49" s="15">
        <f t="shared" si="4"/>
        <v>735.75406906817068</v>
      </c>
      <c r="I49" s="15">
        <f t="shared" si="5"/>
        <v>10269.000000000175</v>
      </c>
    </row>
    <row r="50" spans="1:9" x14ac:dyDescent="0.25">
      <c r="A50">
        <v>35</v>
      </c>
      <c r="D50" s="14">
        <f t="shared" si="0"/>
        <v>35</v>
      </c>
      <c r="E50" s="15">
        <f t="shared" si="1"/>
        <v>183873.10931231178</v>
      </c>
      <c r="F50" s="15">
        <f t="shared" si="2"/>
        <v>5070.5546839250774</v>
      </c>
      <c r="G50" s="15">
        <f t="shared" si="3"/>
        <v>4481.418375926808</v>
      </c>
      <c r="H50" s="15">
        <f t="shared" si="4"/>
        <v>717.02694014828933</v>
      </c>
      <c r="I50" s="15">
        <f t="shared" si="5"/>
        <v>10269.000000000175</v>
      </c>
    </row>
    <row r="51" spans="1:9" x14ac:dyDescent="0.25">
      <c r="A51">
        <v>36</v>
      </c>
      <c r="D51" s="14">
        <f t="shared" si="0"/>
        <v>36</v>
      </c>
      <c r="E51" s="15">
        <f>IF(D51&lt;=$E$7,IF(D51=0,$E$6,E50-F51),"")</f>
        <v>178663.04742984375</v>
      </c>
      <c r="F51" s="15">
        <f t="shared" si="2"/>
        <v>5210.0618824680141</v>
      </c>
      <c r="G51" s="15">
        <f t="shared" si="3"/>
        <v>4361.15354959669</v>
      </c>
      <c r="H51" s="15">
        <f t="shared" si="4"/>
        <v>697.78456793547036</v>
      </c>
      <c r="I51" s="15">
        <f t="shared" si="5"/>
        <v>10269.000000000175</v>
      </c>
    </row>
    <row r="52" spans="1:9" x14ac:dyDescent="0.25">
      <c r="A52">
        <v>37</v>
      </c>
      <c r="D52" s="14">
        <f t="shared" si="0"/>
        <v>37</v>
      </c>
      <c r="E52" s="15">
        <f t="shared" si="1"/>
        <v>173309.64005900882</v>
      </c>
      <c r="F52" s="15">
        <f t="shared" si="2"/>
        <v>5353.4073708349424</v>
      </c>
      <c r="G52" s="15">
        <f t="shared" si="3"/>
        <v>4237.5798527286488</v>
      </c>
      <c r="H52" s="15">
        <f t="shared" si="4"/>
        <v>678.01277643658386</v>
      </c>
      <c r="I52" s="15">
        <f t="shared" si="5"/>
        <v>10269.000000000175</v>
      </c>
    </row>
    <row r="53" spans="1:9" x14ac:dyDescent="0.25">
      <c r="A53">
        <v>38</v>
      </c>
      <c r="D53" s="14">
        <f t="shared" si="0"/>
        <v>38</v>
      </c>
      <c r="E53" s="15">
        <f t="shared" si="1"/>
        <v>167808.94330633723</v>
      </c>
      <c r="F53" s="15">
        <f t="shared" si="2"/>
        <v>5500.6967526715998</v>
      </c>
      <c r="G53" s="15">
        <f t="shared" si="3"/>
        <v>4110.6062476970474</v>
      </c>
      <c r="H53" s="15">
        <f t="shared" si="4"/>
        <v>657.69699963152755</v>
      </c>
      <c r="I53" s="15">
        <f t="shared" si="5"/>
        <v>10269.000000000175</v>
      </c>
    </row>
    <row r="54" spans="1:9" x14ac:dyDescent="0.25">
      <c r="A54">
        <v>39</v>
      </c>
      <c r="D54" s="14">
        <f t="shared" si="0"/>
        <v>39</v>
      </c>
      <c r="E54" s="15">
        <f t="shared" si="1"/>
        <v>162156.90476921899</v>
      </c>
      <c r="F54" s="15">
        <f t="shared" si="2"/>
        <v>5652.0385371182301</v>
      </c>
      <c r="G54" s="15">
        <f t="shared" si="3"/>
        <v>3980.1391921396071</v>
      </c>
      <c r="H54" s="15">
        <f t="shared" si="4"/>
        <v>636.8222707423372</v>
      </c>
      <c r="I54" s="15">
        <f t="shared" si="5"/>
        <v>10269.000000000175</v>
      </c>
    </row>
    <row r="55" spans="1:9" x14ac:dyDescent="0.25">
      <c r="A55">
        <v>40</v>
      </c>
      <c r="D55" s="14">
        <f t="shared" si="0"/>
        <v>40</v>
      </c>
      <c r="E55" s="15">
        <f t="shared" si="1"/>
        <v>156349.36055046995</v>
      </c>
      <c r="F55" s="15">
        <f t="shared" si="2"/>
        <v>5807.5442187490435</v>
      </c>
      <c r="G55" s="15">
        <f t="shared" si="3"/>
        <v>3846.0825700440782</v>
      </c>
      <c r="H55" s="15">
        <f t="shared" si="4"/>
        <v>615.37321120705258</v>
      </c>
      <c r="I55" s="15">
        <f t="shared" si="5"/>
        <v>10269.000000000175</v>
      </c>
    </row>
    <row r="56" spans="1:9" x14ac:dyDescent="0.25">
      <c r="A56">
        <v>41</v>
      </c>
      <c r="D56" s="14">
        <f t="shared" si="0"/>
        <v>41</v>
      </c>
      <c r="E56" s="15">
        <f t="shared" si="1"/>
        <v>150382.03219075888</v>
      </c>
      <c r="F56" s="15">
        <f t="shared" si="2"/>
        <v>5967.3283597110621</v>
      </c>
      <c r="G56" s="15">
        <f t="shared" si="3"/>
        <v>3708.3376209388898</v>
      </c>
      <c r="H56" s="15">
        <f t="shared" si="4"/>
        <v>593.33401935022243</v>
      </c>
      <c r="I56" s="15">
        <f t="shared" si="5"/>
        <v>10269.000000000175</v>
      </c>
    </row>
    <row r="57" spans="1:9" x14ac:dyDescent="0.25">
      <c r="A57">
        <v>42</v>
      </c>
      <c r="D57" s="14">
        <f t="shared" si="0"/>
        <v>42</v>
      </c>
      <c r="E57" s="15">
        <f t="shared" si="1"/>
        <v>144250.52351663599</v>
      </c>
      <c r="F57" s="15">
        <f t="shared" si="2"/>
        <v>6131.5086741228752</v>
      </c>
      <c r="G57" s="15">
        <f t="shared" si="3"/>
        <v>3566.8028671356028</v>
      </c>
      <c r="H57" s="15">
        <f t="shared" si="4"/>
        <v>570.68845874169642</v>
      </c>
      <c r="I57" s="15">
        <f t="shared" si="5"/>
        <v>10269.000000000175</v>
      </c>
    </row>
    <row r="58" spans="1:9" x14ac:dyDescent="0.25">
      <c r="A58">
        <v>43</v>
      </c>
      <c r="D58" s="14">
        <f t="shared" si="0"/>
        <v>43</v>
      </c>
      <c r="E58" s="15">
        <f t="shared" si="1"/>
        <v>137950.31740184053</v>
      </c>
      <c r="F58" s="15">
        <f t="shared" si="2"/>
        <v>6300.2061147954701</v>
      </c>
      <c r="G58" s="15">
        <f t="shared" si="3"/>
        <v>3421.3740389695727</v>
      </c>
      <c r="H58" s="15">
        <f t="shared" si="4"/>
        <v>547.41984623513167</v>
      </c>
      <c r="I58" s="15">
        <f t="shared" si="5"/>
        <v>10269.000000000175</v>
      </c>
    </row>
    <row r="59" spans="1:9" x14ac:dyDescent="0.25">
      <c r="A59">
        <v>44</v>
      </c>
      <c r="D59" s="14">
        <f t="shared" si="0"/>
        <v>44</v>
      </c>
      <c r="E59" s="15">
        <f t="shared" si="1"/>
        <v>131476.77243950148</v>
      </c>
      <c r="F59" s="15">
        <f t="shared" si="2"/>
        <v>6473.544962339035</v>
      </c>
      <c r="G59" s="15">
        <f t="shared" si="3"/>
        <v>3271.9439979837412</v>
      </c>
      <c r="H59" s="15">
        <f t="shared" si="4"/>
        <v>523.51103967739857</v>
      </c>
      <c r="I59" s="15">
        <f t="shared" si="5"/>
        <v>10269.000000000175</v>
      </c>
    </row>
    <row r="60" spans="1:9" x14ac:dyDescent="0.25">
      <c r="A60">
        <v>45</v>
      </c>
      <c r="D60" s="14">
        <f t="shared" si="0"/>
        <v>45</v>
      </c>
      <c r="E60" s="15">
        <f t="shared" si="1"/>
        <v>124825.11952278011</v>
      </c>
      <c r="F60" s="15">
        <f t="shared" si="2"/>
        <v>6651.6529167213703</v>
      </c>
      <c r="G60" s="15">
        <f t="shared" si="3"/>
        <v>3118.4026579989695</v>
      </c>
      <c r="H60" s="15">
        <f t="shared" si="4"/>
        <v>498.94442527983512</v>
      </c>
      <c r="I60" s="15">
        <f t="shared" si="5"/>
        <v>10269.000000000175</v>
      </c>
    </row>
    <row r="61" spans="1:9" x14ac:dyDescent="0.25">
      <c r="A61">
        <v>46</v>
      </c>
      <c r="D61" s="14">
        <f t="shared" si="0"/>
        <v>46</v>
      </c>
      <c r="E61" s="15">
        <f t="shared" si="1"/>
        <v>117990.45833143474</v>
      </c>
      <c r="F61" s="15">
        <f t="shared" si="2"/>
        <v>6834.6611913453671</v>
      </c>
      <c r="G61" s="15">
        <f t="shared" si="3"/>
        <v>2960.6369040127656</v>
      </c>
      <c r="H61" s="15">
        <f t="shared" si="4"/>
        <v>473.70190464204251</v>
      </c>
      <c r="I61" s="15">
        <f t="shared" si="5"/>
        <v>10269.000000000175</v>
      </c>
    </row>
    <row r="62" spans="1:9" x14ac:dyDescent="0.25">
      <c r="A62">
        <v>47</v>
      </c>
      <c r="D62" s="14">
        <f t="shared" si="0"/>
        <v>47</v>
      </c>
      <c r="E62" s="15">
        <f t="shared" si="1"/>
        <v>110967.75372171988</v>
      </c>
      <c r="F62" s="15">
        <f t="shared" si="2"/>
        <v>7022.7046097148614</v>
      </c>
      <c r="G62" s="15">
        <f t="shared" si="3"/>
        <v>2798.5305088666496</v>
      </c>
      <c r="H62" s="15">
        <f t="shared" si="4"/>
        <v>447.76488141866395</v>
      </c>
      <c r="I62" s="15">
        <f t="shared" si="5"/>
        <v>10269.000000000175</v>
      </c>
    </row>
    <row r="63" spans="1:9" x14ac:dyDescent="0.25">
      <c r="A63">
        <v>48</v>
      </c>
      <c r="D63" s="14">
        <f t="shared" si="0"/>
        <v>48</v>
      </c>
      <c r="E63" s="15">
        <f t="shared" si="1"/>
        <v>103751.83201695982</v>
      </c>
      <c r="F63" s="15">
        <f t="shared" si="2"/>
        <v>7215.9217047600714</v>
      </c>
      <c r="G63" s="15">
        <f t="shared" si="3"/>
        <v>2631.9640476207787</v>
      </c>
      <c r="H63" s="15">
        <f t="shared" si="4"/>
        <v>421.1142476193246</v>
      </c>
      <c r="I63" s="15">
        <f t="shared" si="5"/>
        <v>10269.000000000175</v>
      </c>
    </row>
    <row r="64" spans="1:9" x14ac:dyDescent="0.25">
      <c r="A64">
        <v>49</v>
      </c>
      <c r="D64" s="14">
        <f t="shared" si="0"/>
        <v>49</v>
      </c>
      <c r="E64" s="15">
        <f t="shared" si="1"/>
        <v>96337.377196064015</v>
      </c>
      <c r="F64" s="15">
        <f t="shared" si="2"/>
        <v>7414.4548208957985</v>
      </c>
      <c r="G64" s="15">
        <f t="shared" si="3"/>
        <v>2460.8148095727383</v>
      </c>
      <c r="H64" s="15">
        <f t="shared" si="4"/>
        <v>393.73036953163813</v>
      </c>
      <c r="I64" s="15">
        <f t="shared" si="5"/>
        <v>10269.000000000175</v>
      </c>
    </row>
    <row r="65" spans="1:9" x14ac:dyDescent="0.25">
      <c r="A65">
        <v>50</v>
      </c>
      <c r="D65" s="14">
        <f t="shared" si="0"/>
        <v>50</v>
      </c>
      <c r="E65" s="15">
        <f t="shared" si="1"/>
        <v>88718.926977176438</v>
      </c>
      <c r="F65" s="15">
        <f t="shared" si="2"/>
        <v>7618.4502188875713</v>
      </c>
      <c r="G65" s="15">
        <f t="shared" si="3"/>
        <v>2284.9567078556925</v>
      </c>
      <c r="H65" s="15">
        <f t="shared" si="4"/>
        <v>365.59307325691083</v>
      </c>
      <c r="I65" s="15">
        <f t="shared" si="5"/>
        <v>10269.000000000175</v>
      </c>
    </row>
    <row r="66" spans="1:9" x14ac:dyDescent="0.25">
      <c r="A66">
        <v>51</v>
      </c>
      <c r="D66" s="14">
        <f t="shared" si="0"/>
        <v>51</v>
      </c>
      <c r="E66" s="15">
        <f t="shared" si="1"/>
        <v>80890.868793573434</v>
      </c>
      <c r="F66" s="15">
        <f t="shared" si="2"/>
        <v>7828.0581836030024</v>
      </c>
      <c r="G66" s="15">
        <f t="shared" si="3"/>
        <v>2104.2601865492866</v>
      </c>
      <c r="H66" s="15">
        <f t="shared" si="4"/>
        <v>336.68162984788586</v>
      </c>
      <c r="I66" s="15">
        <f t="shared" si="5"/>
        <v>10269.000000000175</v>
      </c>
    </row>
    <row r="67" spans="1:9" x14ac:dyDescent="0.25">
      <c r="A67">
        <v>52</v>
      </c>
      <c r="D67" s="14">
        <f t="shared" si="0"/>
        <v>52</v>
      </c>
      <c r="E67" s="15">
        <f t="shared" si="1"/>
        <v>72847.435658845716</v>
      </c>
      <c r="F67" s="15">
        <f t="shared" si="2"/>
        <v>8043.4331347277184</v>
      </c>
      <c r="G67" s="15">
        <f t="shared" si="3"/>
        <v>1918.5921252348758</v>
      </c>
      <c r="H67" s="15">
        <f t="shared" si="4"/>
        <v>306.97474003758015</v>
      </c>
      <c r="I67" s="15">
        <f t="shared" si="5"/>
        <v>10269.000000000175</v>
      </c>
    </row>
    <row r="68" spans="1:9" x14ac:dyDescent="0.25">
      <c r="A68">
        <v>53</v>
      </c>
      <c r="D68" s="14">
        <f t="shared" si="0"/>
        <v>53</v>
      </c>
      <c r="E68" s="15">
        <f t="shared" si="1"/>
        <v>64582.701918318264</v>
      </c>
      <c r="F68" s="15">
        <f t="shared" si="2"/>
        <v>8264.733740527452</v>
      </c>
      <c r="G68" s="15">
        <f t="shared" si="3"/>
        <v>1727.8157409247606</v>
      </c>
      <c r="H68" s="15">
        <f t="shared" si="4"/>
        <v>276.45051854796168</v>
      </c>
      <c r="I68" s="15">
        <f t="shared" si="5"/>
        <v>10269.000000000175</v>
      </c>
    </row>
    <row r="69" spans="1:9" x14ac:dyDescent="0.25">
      <c r="A69">
        <v>54</v>
      </c>
      <c r="D69" s="14">
        <f t="shared" si="0"/>
        <v>54</v>
      </c>
      <c r="E69" s="15">
        <f t="shared" si="1"/>
        <v>56090.578883578179</v>
      </c>
      <c r="F69" s="15">
        <f t="shared" si="2"/>
        <v>8492.1230347400833</v>
      </c>
      <c r="G69" s="15">
        <f t="shared" si="3"/>
        <v>1531.7904872931824</v>
      </c>
      <c r="H69" s="15">
        <f t="shared" si="4"/>
        <v>245.0864779669092</v>
      </c>
      <c r="I69" s="15">
        <f t="shared" si="5"/>
        <v>10269.000000000175</v>
      </c>
    </row>
    <row r="70" spans="1:9" x14ac:dyDescent="0.25">
      <c r="A70">
        <v>55</v>
      </c>
      <c r="D70" s="14">
        <f t="shared" si="0"/>
        <v>55</v>
      </c>
      <c r="E70" s="15">
        <f t="shared" si="1"/>
        <v>47364.810346894417</v>
      </c>
      <c r="F70" s="15">
        <f t="shared" si="2"/>
        <v>8725.7685366837595</v>
      </c>
      <c r="G70" s="15">
        <f t="shared" si="3"/>
        <v>1330.3719511348409</v>
      </c>
      <c r="H70" s="15">
        <f t="shared" si="4"/>
        <v>212.85951218157453</v>
      </c>
      <c r="I70" s="15">
        <f t="shared" si="5"/>
        <v>10269.000000000175</v>
      </c>
    </row>
    <row r="71" spans="1:9" x14ac:dyDescent="0.25">
      <c r="A71">
        <v>56</v>
      </c>
      <c r="D71" s="14">
        <f t="shared" si="0"/>
        <v>56</v>
      </c>
      <c r="E71" s="15">
        <f t="shared" si="1"/>
        <v>38398.96797222484</v>
      </c>
      <c r="F71" s="15">
        <f t="shared" si="2"/>
        <v>8965.8423746695753</v>
      </c>
      <c r="G71" s="15">
        <f t="shared" si="3"/>
        <v>1123.4117459746542</v>
      </c>
      <c r="H71" s="15">
        <f t="shared" si="4"/>
        <v>179.74587935594468</v>
      </c>
      <c r="I71" s="15">
        <f t="shared" si="5"/>
        <v>10269.000000000175</v>
      </c>
    </row>
    <row r="72" spans="1:9" x14ac:dyDescent="0.25">
      <c r="A72">
        <v>57</v>
      </c>
      <c r="D72" s="14">
        <f t="shared" si="0"/>
        <v>57</v>
      </c>
      <c r="E72" s="15">
        <f t="shared" si="1"/>
        <v>29186.446559415108</v>
      </c>
      <c r="F72" s="15">
        <f t="shared" si="2"/>
        <v>9212.5214128097323</v>
      </c>
      <c r="G72" s="15">
        <f t="shared" si="3"/>
        <v>910.75740275038106</v>
      </c>
      <c r="H72" s="15">
        <f t="shared" si="4"/>
        <v>145.72118444006097</v>
      </c>
      <c r="I72" s="15">
        <f t="shared" si="5"/>
        <v>10269.000000000175</v>
      </c>
    </row>
    <row r="73" spans="1:9" x14ac:dyDescent="0.25">
      <c r="A73">
        <v>58</v>
      </c>
      <c r="D73" s="14">
        <f t="shared" si="0"/>
        <v>58</v>
      </c>
      <c r="E73" s="15">
        <f t="shared" si="1"/>
        <v>19720.459178100518</v>
      </c>
      <c r="F73" s="15">
        <f t="shared" si="2"/>
        <v>9465.9873813145896</v>
      </c>
      <c r="G73" s="15">
        <f t="shared" si="3"/>
        <v>692.25225748757396</v>
      </c>
      <c r="H73" s="15">
        <f t="shared" si="4"/>
        <v>110.76036119801184</v>
      </c>
      <c r="I73" s="15">
        <f t="shared" si="5"/>
        <v>10269.000000000175</v>
      </c>
    </row>
    <row r="74" spans="1:9" x14ac:dyDescent="0.25">
      <c r="A74">
        <v>59</v>
      </c>
      <c r="D74" s="14">
        <f t="shared" si="0"/>
        <v>59</v>
      </c>
      <c r="E74" s="15">
        <f t="shared" si="1"/>
        <v>9994.0321677259108</v>
      </c>
      <c r="F74" s="15">
        <f t="shared" si="2"/>
        <v>9726.4270103746076</v>
      </c>
      <c r="G74" s="15">
        <f t="shared" si="3"/>
        <v>467.7353358841093</v>
      </c>
      <c r="H74" s="15">
        <f t="shared" si="4"/>
        <v>74.837653741457487</v>
      </c>
      <c r="I74" s="15">
        <f t="shared" si="5"/>
        <v>10269.000000000175</v>
      </c>
    </row>
    <row r="75" spans="1:9" x14ac:dyDescent="0.25">
      <c r="A75">
        <v>60</v>
      </c>
      <c r="D75" s="14">
        <f t="shared" si="0"/>
        <v>60</v>
      </c>
      <c r="E75" s="15">
        <f t="shared" si="1"/>
        <v>8.7311491370201111E-11</v>
      </c>
      <c r="F75" s="15">
        <f t="shared" si="2"/>
        <v>9994.0321677258235</v>
      </c>
      <c r="G75" s="15">
        <f t="shared" si="3"/>
        <v>237.0412347192682</v>
      </c>
      <c r="H75" s="15">
        <f t="shared" si="4"/>
        <v>37.926597555082914</v>
      </c>
      <c r="I75" s="15">
        <f t="shared" si="5"/>
        <v>10269.000000000175</v>
      </c>
    </row>
  </sheetData>
  <mergeCells count="12">
    <mergeCell ref="C8:D8"/>
    <mergeCell ref="C9:D9"/>
    <mergeCell ref="H9:I10"/>
    <mergeCell ref="C10:D10"/>
    <mergeCell ref="D13:E13"/>
    <mergeCell ref="C7:D7"/>
    <mergeCell ref="H7:I7"/>
    <mergeCell ref="E1:H2"/>
    <mergeCell ref="C4:D4"/>
    <mergeCell ref="C5:D5"/>
    <mergeCell ref="C6:D6"/>
    <mergeCell ref="H6:I6"/>
  </mergeCells>
  <dataValidations count="2">
    <dataValidation type="list" allowBlank="1" showInputMessage="1" showErrorMessage="1" sqref="E7" xr:uid="{00000000-0002-0000-0300-000000000000}">
      <formula1>$XFC$2:$XFC$7</formula1>
    </dataValidation>
    <dataValidation type="list" allowBlank="1" showInputMessage="1" showErrorMessage="1" sqref="E5" xr:uid="{00000000-0002-0000-0300-000001000000}">
      <formula1>"JUBILADO, PENSIONADO LEY"</formula1>
    </dataValidation>
  </dataValidations>
  <pageMargins left="0.7" right="0.7" top="0.75" bottom="0.75" header="0.3" footer="0.3"/>
  <pageSetup scale="45" fitToWidth="0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D75"/>
  <sheetViews>
    <sheetView showGridLines="0" topLeftCell="B1" zoomScaleNormal="100" workbookViewId="0">
      <selection activeCell="G22" sqref="G22"/>
    </sheetView>
  </sheetViews>
  <sheetFormatPr baseColWidth="10" defaultRowHeight="15" x14ac:dyDescent="0.25"/>
  <cols>
    <col min="1" max="1" width="0" hidden="1" customWidth="1"/>
    <col min="2" max="2" width="4.5703125" customWidth="1"/>
    <col min="4" max="9" width="14.28515625" customWidth="1"/>
    <col min="11" max="11" width="12.5703125" bestFit="1" customWidth="1"/>
    <col min="12" max="13" width="12.28515625" bestFit="1" customWidth="1"/>
    <col min="16384" max="16384" width="13.5703125" bestFit="1" customWidth="1"/>
  </cols>
  <sheetData>
    <row r="1" spans="1:14 16383:16384" x14ac:dyDescent="0.25">
      <c r="E1" s="27" t="s">
        <v>15</v>
      </c>
      <c r="F1" s="27"/>
      <c r="G1" s="27"/>
      <c r="H1" s="27"/>
      <c r="XFC1" t="s">
        <v>22</v>
      </c>
      <c r="XFD1" t="s">
        <v>23</v>
      </c>
    </row>
    <row r="2" spans="1:14 16383:16384" x14ac:dyDescent="0.25">
      <c r="E2" s="27"/>
      <c r="F2" s="27"/>
      <c r="G2" s="27"/>
      <c r="H2" s="27"/>
      <c r="XFC2" s="24">
        <v>30</v>
      </c>
      <c r="XFD2" s="23">
        <v>2.6581366928015542E-2</v>
      </c>
    </row>
    <row r="3" spans="1:14 16383:16384" x14ac:dyDescent="0.25">
      <c r="XFC3" s="24">
        <v>36</v>
      </c>
      <c r="XFD3" s="23">
        <v>2.6581361892944973E-2</v>
      </c>
    </row>
    <row r="4" spans="1:14 16383:16384" x14ac:dyDescent="0.25">
      <c r="C4" s="25" t="s">
        <v>9</v>
      </c>
      <c r="D4" s="25"/>
      <c r="E4" s="5"/>
      <c r="F4" s="1"/>
      <c r="G4" s="1"/>
      <c r="H4" s="10"/>
      <c r="I4" s="10"/>
      <c r="J4" s="1"/>
      <c r="XFC4" s="24">
        <v>42</v>
      </c>
      <c r="XFD4" s="23">
        <v>2.6581361362648964E-2</v>
      </c>
    </row>
    <row r="5" spans="1:14 16383:16384" x14ac:dyDescent="0.25">
      <c r="C5" s="25" t="s">
        <v>10</v>
      </c>
      <c r="D5" s="25"/>
      <c r="E5" s="21" t="s">
        <v>24</v>
      </c>
      <c r="F5" s="1"/>
      <c r="G5" s="1"/>
      <c r="H5" s="1"/>
      <c r="I5" s="1"/>
      <c r="J5" s="1"/>
      <c r="XFC5" s="24">
        <v>48</v>
      </c>
      <c r="XFD5" s="23">
        <v>2.6581366412508928E-2</v>
      </c>
    </row>
    <row r="6" spans="1:14 16383:16384" x14ac:dyDescent="0.25">
      <c r="C6" s="25" t="s">
        <v>19</v>
      </c>
      <c r="D6" s="25"/>
      <c r="E6" s="22">
        <v>300000</v>
      </c>
      <c r="F6" s="1"/>
      <c r="G6" s="1"/>
      <c r="H6" s="26" t="s">
        <v>18</v>
      </c>
      <c r="I6" s="26"/>
      <c r="J6" s="9">
        <f>J7/1.16</f>
        <v>2.2914971489668572E-2</v>
      </c>
      <c r="XFC6" s="24">
        <v>54</v>
      </c>
      <c r="XFD6" s="23">
        <v>2.6581366395352708E-2</v>
      </c>
    </row>
    <row r="7" spans="1:14 16383:16384" x14ac:dyDescent="0.25">
      <c r="C7" s="25" t="s">
        <v>11</v>
      </c>
      <c r="D7" s="25"/>
      <c r="E7" s="2">
        <v>30</v>
      </c>
      <c r="F7" s="1" t="s">
        <v>8</v>
      </c>
      <c r="G7" s="1"/>
      <c r="H7" s="26" t="s">
        <v>17</v>
      </c>
      <c r="I7" s="26"/>
      <c r="J7" s="9">
        <f>VLOOKUP(E7,$XFC$1:$XFD$7,2,0)</f>
        <v>2.6581366928015542E-2</v>
      </c>
      <c r="XFC7" s="24">
        <v>60</v>
      </c>
      <c r="XFD7" s="23">
        <v>2.6581369031389964E-2</v>
      </c>
    </row>
    <row r="8" spans="1:14 16383:16384" x14ac:dyDescent="0.25">
      <c r="C8" s="25" t="s">
        <v>12</v>
      </c>
      <c r="D8" s="25"/>
      <c r="E8" s="3">
        <f>-PMT(J7,E7,E6,0,0)</f>
        <v>14637.216000000022</v>
      </c>
      <c r="F8" s="1"/>
      <c r="G8" s="1"/>
      <c r="H8" s="1"/>
      <c r="I8" s="1"/>
      <c r="J8" s="1"/>
    </row>
    <row r="9" spans="1:14 16383:16384" ht="15" customHeight="1" x14ac:dyDescent="0.25">
      <c r="C9" s="25" t="s">
        <v>13</v>
      </c>
      <c r="D9" s="25"/>
      <c r="E9" s="3">
        <f>E7*E8</f>
        <v>439116.48000000068</v>
      </c>
      <c r="F9" s="1"/>
      <c r="G9" s="1"/>
      <c r="H9" s="28" t="s">
        <v>20</v>
      </c>
      <c r="I9" s="28"/>
      <c r="J9" s="11">
        <f>+((G13+H13)/F13)/E7</f>
        <v>1.5457386666666743E-2</v>
      </c>
      <c r="K9" s="16"/>
    </row>
    <row r="10" spans="1:14 16383:16384" x14ac:dyDescent="0.25">
      <c r="C10" s="25" t="s">
        <v>14</v>
      </c>
      <c r="D10" s="25"/>
      <c r="E10" s="4" t="s">
        <v>7</v>
      </c>
      <c r="F10" s="1"/>
      <c r="G10" s="1"/>
      <c r="H10" s="28"/>
      <c r="I10" s="28"/>
      <c r="J10" s="1"/>
    </row>
    <row r="11" spans="1:14 16383:16384" x14ac:dyDescent="0.25">
      <c r="H11" s="19" t="s">
        <v>16</v>
      </c>
    </row>
    <row r="12" spans="1:14 16383:16384" s="18" customFormat="1" x14ac:dyDescent="0.25">
      <c r="H12" s="20" t="s">
        <v>16</v>
      </c>
      <c r="I12" s="20"/>
      <c r="J12" s="20"/>
    </row>
    <row r="13" spans="1:14 16383:16384" x14ac:dyDescent="0.25">
      <c r="D13" s="29" t="s">
        <v>6</v>
      </c>
      <c r="E13" s="29"/>
      <c r="F13" s="6">
        <f>SUM(F15:F175)</f>
        <v>300000</v>
      </c>
      <c r="G13" s="6">
        <f>SUM(G15:G175)</f>
        <v>119928.0000000006</v>
      </c>
      <c r="H13" s="6">
        <f>SUM(H15:H175)</f>
        <v>19188.480000000091</v>
      </c>
      <c r="I13" s="6">
        <f>SUM(I15:I175)</f>
        <v>439116.48000000051</v>
      </c>
      <c r="M13" s="13"/>
    </row>
    <row r="14" spans="1:14 16383:16384" ht="30" x14ac:dyDescent="0.25">
      <c r="D14" s="7" t="s">
        <v>0</v>
      </c>
      <c r="E14" s="8" t="s">
        <v>5</v>
      </c>
      <c r="F14" s="7" t="s">
        <v>1</v>
      </c>
      <c r="G14" s="7" t="s">
        <v>2</v>
      </c>
      <c r="H14" s="7" t="s">
        <v>3</v>
      </c>
      <c r="I14" s="7" t="s">
        <v>4</v>
      </c>
      <c r="L14" s="17"/>
      <c r="M14" s="17"/>
      <c r="N14" s="17"/>
    </row>
    <row r="15" spans="1:14 16383:16384" x14ac:dyDescent="0.25">
      <c r="A15">
        <v>0</v>
      </c>
      <c r="D15" s="14">
        <f>IF(A15&lt;=$E$7,A15,"")</f>
        <v>0</v>
      </c>
      <c r="E15" s="15">
        <f>IF(D15&lt;=$E$7,IF(D15=0,$E$6,E14-F15),"")</f>
        <v>300000</v>
      </c>
      <c r="F15" s="15">
        <f>IF(D15&lt;=$E$7,IF(D15=0,0,I15-SUM(G15:H15)),"")</f>
        <v>0</v>
      </c>
      <c r="G15" s="15" t="s">
        <v>21</v>
      </c>
      <c r="H15" s="15">
        <v>0</v>
      </c>
      <c r="I15" s="15">
        <v>0</v>
      </c>
      <c r="L15" s="13"/>
      <c r="M15" s="13"/>
      <c r="N15" s="12"/>
    </row>
    <row r="16" spans="1:14 16383:16384" x14ac:dyDescent="0.25">
      <c r="A16">
        <v>1</v>
      </c>
      <c r="D16" s="14">
        <f t="shared" ref="D16:D75" si="0">IF(A16&lt;=$E$7,A16,"")</f>
        <v>1</v>
      </c>
      <c r="E16" s="15">
        <f>IF(D16&lt;=$E$7,IF(D16=0,$E$6,E15-F16),"")</f>
        <v>293337.19407840463</v>
      </c>
      <c r="F16" s="15">
        <f>IF(D16&lt;=$E$7,IF(D16=0,0,I16-SUM(G16:H16)),"")</f>
        <v>6662.805921595359</v>
      </c>
      <c r="G16" s="15">
        <f>IF(D16&lt;=$E$7,IFERROR(E15*$J$6,""),"")</f>
        <v>6874.4914469005716</v>
      </c>
      <c r="H16" s="15">
        <f>IFERROR(G16*16%,"")</f>
        <v>1099.9186315040915</v>
      </c>
      <c r="I16" s="15">
        <f>IF(D16&lt;=$E$7,$E$8,"")</f>
        <v>14637.216000000022</v>
      </c>
    </row>
    <row r="17" spans="1:9" x14ac:dyDescent="0.25">
      <c r="A17">
        <v>2</v>
      </c>
      <c r="D17" s="14">
        <f t="shared" si="0"/>
        <v>2</v>
      </c>
      <c r="E17" s="15">
        <f t="shared" ref="E17:E75" si="1">IF(D17&lt;=$E$7,IF(D17=0,$E$6,E16-F17),"")</f>
        <v>286497.28166783717</v>
      </c>
      <c r="F17" s="15">
        <f t="shared" ref="F17:F75" si="2">IF(D17&lt;=$E$7,IF(D17=0,0,I17-SUM(G17:H17)),"")</f>
        <v>6839.91241056744</v>
      </c>
      <c r="G17" s="15">
        <f t="shared" ref="G17:G75" si="3">IF(D17&lt;=$E$7,IFERROR(E16*$J$6,""),"")</f>
        <v>6721.8134391660187</v>
      </c>
      <c r="H17" s="15">
        <f t="shared" ref="H17:H75" si="4">IFERROR(G17*16%,"")</f>
        <v>1075.490150266563</v>
      </c>
      <c r="I17" s="15">
        <f t="shared" ref="I17:I75" si="5">IF(D17&lt;=$E$7,$E$8,"")</f>
        <v>14637.216000000022</v>
      </c>
    </row>
    <row r="18" spans="1:9" x14ac:dyDescent="0.25">
      <c r="A18">
        <v>3</v>
      </c>
      <c r="D18" s="14">
        <f t="shared" si="0"/>
        <v>3</v>
      </c>
      <c r="E18" s="15">
        <f t="shared" si="1"/>
        <v>279475.55503572896</v>
      </c>
      <c r="F18" s="15">
        <f t="shared" si="2"/>
        <v>7021.7266321082207</v>
      </c>
      <c r="G18" s="15">
        <f t="shared" si="3"/>
        <v>6565.0770412860356</v>
      </c>
      <c r="H18" s="15">
        <f t="shared" si="4"/>
        <v>1050.4123266057657</v>
      </c>
      <c r="I18" s="15">
        <f t="shared" si="5"/>
        <v>14637.216000000022</v>
      </c>
    </row>
    <row r="19" spans="1:9" x14ac:dyDescent="0.25">
      <c r="A19">
        <v>4</v>
      </c>
      <c r="D19" s="14">
        <f t="shared" si="0"/>
        <v>4</v>
      </c>
      <c r="E19" s="15">
        <f t="shared" si="1"/>
        <v>272267.18131154444</v>
      </c>
      <c r="F19" s="15">
        <f t="shared" si="2"/>
        <v>7208.3737241845083</v>
      </c>
      <c r="G19" s="15">
        <f t="shared" si="3"/>
        <v>6404.174375703029</v>
      </c>
      <c r="H19" s="15">
        <f t="shared" si="4"/>
        <v>1024.6679001124846</v>
      </c>
      <c r="I19" s="15">
        <f t="shared" si="5"/>
        <v>14637.216000000022</v>
      </c>
    </row>
    <row r="20" spans="1:9" x14ac:dyDescent="0.25">
      <c r="A20">
        <v>5</v>
      </c>
      <c r="D20" s="14">
        <f t="shared" si="0"/>
        <v>5</v>
      </c>
      <c r="E20" s="15">
        <f t="shared" si="1"/>
        <v>264867.1991604431</v>
      </c>
      <c r="F20" s="15">
        <f t="shared" si="2"/>
        <v>7399.9821511013224</v>
      </c>
      <c r="G20" s="15">
        <f t="shared" si="3"/>
        <v>6238.994697326465</v>
      </c>
      <c r="H20" s="15">
        <f t="shared" si="4"/>
        <v>998.23915157223439</v>
      </c>
      <c r="I20" s="15">
        <f t="shared" si="5"/>
        <v>14637.216000000022</v>
      </c>
    </row>
    <row r="21" spans="1:9" x14ac:dyDescent="0.25">
      <c r="A21">
        <v>6</v>
      </c>
      <c r="D21" s="14">
        <f t="shared" si="0"/>
        <v>6</v>
      </c>
      <c r="E21" s="15">
        <f t="shared" si="1"/>
        <v>257270.51536852258</v>
      </c>
      <c r="F21" s="15">
        <f t="shared" si="2"/>
        <v>7596.6837919205136</v>
      </c>
      <c r="G21" s="15">
        <f t="shared" si="3"/>
        <v>6069.4243173099212</v>
      </c>
      <c r="H21" s="15">
        <f t="shared" si="4"/>
        <v>971.10789076958736</v>
      </c>
      <c r="I21" s="15">
        <f t="shared" si="5"/>
        <v>14637.216000000022</v>
      </c>
    </row>
    <row r="22" spans="1:9" x14ac:dyDescent="0.25">
      <c r="A22">
        <v>7</v>
      </c>
      <c r="D22" s="14">
        <f t="shared" si="0"/>
        <v>7</v>
      </c>
      <c r="E22" s="15">
        <f t="shared" si="1"/>
        <v>249471.90133729292</v>
      </c>
      <c r="F22" s="15">
        <f t="shared" si="2"/>
        <v>7798.6140312296611</v>
      </c>
      <c r="G22" s="15">
        <f t="shared" si="3"/>
        <v>5895.3465248020357</v>
      </c>
      <c r="H22" s="15">
        <f t="shared" si="4"/>
        <v>943.25544396832572</v>
      </c>
      <c r="I22" s="15">
        <f t="shared" si="5"/>
        <v>14637.216000000022</v>
      </c>
    </row>
    <row r="23" spans="1:9" x14ac:dyDescent="0.25">
      <c r="A23">
        <v>8</v>
      </c>
      <c r="D23" s="14">
        <f t="shared" si="0"/>
        <v>8</v>
      </c>
      <c r="E23" s="15">
        <f t="shared" si="1"/>
        <v>241465.98948496918</v>
      </c>
      <c r="F23" s="15">
        <f t="shared" si="2"/>
        <v>8005.9118523237466</v>
      </c>
      <c r="G23" s="15">
        <f t="shared" si="3"/>
        <v>5716.6415066174786</v>
      </c>
      <c r="H23" s="15">
        <f t="shared" si="4"/>
        <v>914.66264105879657</v>
      </c>
      <c r="I23" s="15">
        <f t="shared" si="5"/>
        <v>14637.216000000022</v>
      </c>
    </row>
    <row r="24" spans="1:9" x14ac:dyDescent="0.25">
      <c r="A24">
        <v>9</v>
      </c>
      <c r="D24" s="14">
        <f t="shared" si="0"/>
        <v>9</v>
      </c>
      <c r="E24" s="15">
        <f t="shared" si="1"/>
        <v>233247.26955210546</v>
      </c>
      <c r="F24" s="15">
        <f t="shared" si="2"/>
        <v>8218.7199328637143</v>
      </c>
      <c r="G24" s="15">
        <f t="shared" si="3"/>
        <v>5533.1862647726803</v>
      </c>
      <c r="H24" s="15">
        <f t="shared" si="4"/>
        <v>885.30980236362882</v>
      </c>
      <c r="I24" s="15">
        <f t="shared" si="5"/>
        <v>14637.216000000022</v>
      </c>
    </row>
    <row r="25" spans="1:9" x14ac:dyDescent="0.25">
      <c r="A25">
        <v>10</v>
      </c>
      <c r="D25" s="14">
        <f t="shared" si="0"/>
        <v>10</v>
      </c>
      <c r="E25" s="15">
        <f t="shared" si="1"/>
        <v>224810.0848090277</v>
      </c>
      <c r="F25" s="15">
        <f t="shared" si="2"/>
        <v>8437.1847430777598</v>
      </c>
      <c r="G25" s="15">
        <f t="shared" si="3"/>
        <v>5344.8545318295373</v>
      </c>
      <c r="H25" s="15">
        <f t="shared" si="4"/>
        <v>855.17672509272597</v>
      </c>
      <c r="I25" s="15">
        <f t="shared" si="5"/>
        <v>14637.216000000022</v>
      </c>
    </row>
    <row r="26" spans="1:9" x14ac:dyDescent="0.25">
      <c r="A26">
        <v>11</v>
      </c>
      <c r="D26" s="14">
        <f t="shared" si="0"/>
        <v>11</v>
      </c>
      <c r="E26" s="15">
        <f t="shared" si="1"/>
        <v>216148.62816245473</v>
      </c>
      <c r="F26" s="15">
        <f t="shared" si="2"/>
        <v>8661.456646572964</v>
      </c>
      <c r="G26" s="15">
        <f t="shared" si="3"/>
        <v>5151.5166839888434</v>
      </c>
      <c r="H26" s="15">
        <f t="shared" si="4"/>
        <v>824.24266943821499</v>
      </c>
      <c r="I26" s="15">
        <f t="shared" si="5"/>
        <v>14637.216000000022</v>
      </c>
    </row>
    <row r="27" spans="1:9" x14ac:dyDescent="0.25">
      <c r="A27">
        <v>12</v>
      </c>
      <c r="D27" s="14">
        <f t="shared" si="0"/>
        <v>12</v>
      </c>
      <c r="E27" s="15">
        <f t="shared" si="1"/>
        <v>207256.93815862809</v>
      </c>
      <c r="F27" s="15">
        <f t="shared" si="2"/>
        <v>8891.6900038266194</v>
      </c>
      <c r="G27" s="15">
        <f t="shared" si="3"/>
        <v>4953.0396518736234</v>
      </c>
      <c r="H27" s="15">
        <f t="shared" si="4"/>
        <v>792.48634429977972</v>
      </c>
      <c r="I27" s="15">
        <f t="shared" si="5"/>
        <v>14637.216000000022</v>
      </c>
    </row>
    <row r="28" spans="1:9" x14ac:dyDescent="0.25">
      <c r="A28">
        <v>13</v>
      </c>
      <c r="D28" s="14">
        <f t="shared" si="0"/>
        <v>13</v>
      </c>
      <c r="E28" s="15">
        <f t="shared" si="1"/>
        <v>198128.8948801996</v>
      </c>
      <c r="F28" s="15">
        <f t="shared" si="2"/>
        <v>9128.0432784285022</v>
      </c>
      <c r="G28" s="15">
        <f t="shared" si="3"/>
        <v>4749.2868289409653</v>
      </c>
      <c r="H28" s="15">
        <f t="shared" si="4"/>
        <v>759.88589263055451</v>
      </c>
      <c r="I28" s="15">
        <f t="shared" si="5"/>
        <v>14637.216000000022</v>
      </c>
    </row>
    <row r="29" spans="1:9" x14ac:dyDescent="0.25">
      <c r="A29">
        <v>14</v>
      </c>
      <c r="D29" s="14">
        <f t="shared" si="0"/>
        <v>14</v>
      </c>
      <c r="E29" s="15">
        <f t="shared" si="1"/>
        <v>188758.21573405238</v>
      </c>
      <c r="F29" s="15">
        <f t="shared" si="2"/>
        <v>9370.6791461472167</v>
      </c>
      <c r="G29" s="15">
        <f t="shared" si="3"/>
        <v>4540.1179774593156</v>
      </c>
      <c r="H29" s="15">
        <f t="shared" si="4"/>
        <v>726.41887639349056</v>
      </c>
      <c r="I29" s="15">
        <f t="shared" si="5"/>
        <v>14637.216000000022</v>
      </c>
    </row>
    <row r="30" spans="1:9" x14ac:dyDescent="0.25">
      <c r="A30">
        <v>15</v>
      </c>
      <c r="D30" s="14">
        <f t="shared" si="0"/>
        <v>15</v>
      </c>
      <c r="E30" s="15">
        <f t="shared" si="1"/>
        <v>179138.45112715673</v>
      </c>
      <c r="F30" s="15">
        <f t="shared" si="2"/>
        <v>9619.7646068956601</v>
      </c>
      <c r="G30" s="15">
        <f t="shared" si="3"/>
        <v>4325.3891319865197</v>
      </c>
      <c r="H30" s="15">
        <f t="shared" si="4"/>
        <v>692.06226111784315</v>
      </c>
      <c r="I30" s="15">
        <f t="shared" si="5"/>
        <v>14637.216000000022</v>
      </c>
    </row>
    <row r="31" spans="1:9" x14ac:dyDescent="0.25">
      <c r="A31">
        <v>16</v>
      </c>
      <c r="D31" s="14">
        <f t="shared" si="0"/>
        <v>16</v>
      </c>
      <c r="E31" s="15">
        <f t="shared" si="1"/>
        <v>169262.98002748404</v>
      </c>
      <c r="F31" s="15">
        <f t="shared" si="2"/>
        <v>9875.4710996726899</v>
      </c>
      <c r="G31" s="15">
        <f t="shared" si="3"/>
        <v>4104.9525002821838</v>
      </c>
      <c r="H31" s="15">
        <f t="shared" si="4"/>
        <v>656.79240004514941</v>
      </c>
      <c r="I31" s="15">
        <f t="shared" si="5"/>
        <v>14637.216000000022</v>
      </c>
    </row>
    <row r="32" spans="1:9" x14ac:dyDescent="0.25">
      <c r="A32">
        <v>17</v>
      </c>
      <c r="D32" s="14">
        <f t="shared" si="0"/>
        <v>17</v>
      </c>
      <c r="E32" s="15">
        <f t="shared" si="1"/>
        <v>159125.00540692394</v>
      </c>
      <c r="F32" s="15">
        <f t="shared" si="2"/>
        <v>10137.974620560102</v>
      </c>
      <c r="G32" s="15">
        <f t="shared" si="3"/>
        <v>3878.6563615861378</v>
      </c>
      <c r="H32" s="15">
        <f t="shared" si="4"/>
        <v>620.58501785378201</v>
      </c>
      <c r="I32" s="15">
        <f t="shared" si="5"/>
        <v>14637.216000000022</v>
      </c>
    </row>
    <row r="33" spans="1:9" x14ac:dyDescent="0.25">
      <c r="A33">
        <v>18</v>
      </c>
      <c r="D33" s="14">
        <f t="shared" si="0"/>
        <v>18</v>
      </c>
      <c r="E33" s="15">
        <f t="shared" si="1"/>
        <v>148717.54956306782</v>
      </c>
      <c r="F33" s="15">
        <f t="shared" si="2"/>
        <v>10407.45584385612</v>
      </c>
      <c r="G33" s="15">
        <f t="shared" si="3"/>
        <v>3646.3449621930195</v>
      </c>
      <c r="H33" s="15">
        <f t="shared" si="4"/>
        <v>583.41519395088312</v>
      </c>
      <c r="I33" s="15">
        <f t="shared" si="5"/>
        <v>14637.216000000022</v>
      </c>
    </row>
    <row r="34" spans="1:9" x14ac:dyDescent="0.25">
      <c r="A34">
        <v>19</v>
      </c>
      <c r="D34" s="14">
        <f t="shared" si="0"/>
        <v>19</v>
      </c>
      <c r="E34" s="15">
        <f t="shared" si="1"/>
        <v>138033.44931663905</v>
      </c>
      <c r="F34" s="15">
        <f t="shared" si="2"/>
        <v>10684.100246428778</v>
      </c>
      <c r="G34" s="15">
        <f t="shared" si="3"/>
        <v>3407.858408251072</v>
      </c>
      <c r="H34" s="15">
        <f t="shared" si="4"/>
        <v>545.25734532017157</v>
      </c>
      <c r="I34" s="15">
        <f t="shared" si="5"/>
        <v>14637.216000000022</v>
      </c>
    </row>
    <row r="35" spans="1:9" x14ac:dyDescent="0.25">
      <c r="A35">
        <v>20</v>
      </c>
      <c r="D35" s="14">
        <f t="shared" si="0"/>
        <v>20</v>
      </c>
      <c r="E35" s="15">
        <f t="shared" si="1"/>
        <v>127065.35108126423</v>
      </c>
      <c r="F35" s="15">
        <f t="shared" si="2"/>
        <v>10968.098235374804</v>
      </c>
      <c r="G35" s="15">
        <f t="shared" si="3"/>
        <v>3163.0325557113956</v>
      </c>
      <c r="H35" s="15">
        <f t="shared" si="4"/>
        <v>506.08520891382329</v>
      </c>
      <c r="I35" s="15">
        <f t="shared" si="5"/>
        <v>14637.216000000022</v>
      </c>
    </row>
    <row r="36" spans="1:9" x14ac:dyDescent="0.25">
      <c r="A36">
        <v>21</v>
      </c>
      <c r="D36" s="14">
        <f t="shared" si="0"/>
        <v>21</v>
      </c>
      <c r="E36" s="15">
        <f t="shared" si="1"/>
        <v>115805.70580219242</v>
      </c>
      <c r="F36" s="15">
        <f t="shared" si="2"/>
        <v>11259.645279071821</v>
      </c>
      <c r="G36" s="15">
        <f t="shared" si="3"/>
        <v>2911.6988973518978</v>
      </c>
      <c r="H36" s="15">
        <f t="shared" si="4"/>
        <v>465.87182357630365</v>
      </c>
      <c r="I36" s="15">
        <f t="shared" si="5"/>
        <v>14637.216000000022</v>
      </c>
    </row>
    <row r="37" spans="1:9" x14ac:dyDescent="0.25">
      <c r="A37">
        <v>22</v>
      </c>
      <c r="D37" s="14">
        <f t="shared" si="0"/>
        <v>22</v>
      </c>
      <c r="E37" s="15">
        <f t="shared" si="1"/>
        <v>104246.76376047829</v>
      </c>
      <c r="F37" s="15">
        <f t="shared" si="2"/>
        <v>11558.942041714126</v>
      </c>
      <c r="G37" s="15">
        <f t="shared" si="3"/>
        <v>2653.6844467981855</v>
      </c>
      <c r="H37" s="15">
        <f t="shared" si="4"/>
        <v>424.58951148770967</v>
      </c>
      <c r="I37" s="15">
        <f t="shared" si="5"/>
        <v>14637.216000000022</v>
      </c>
    </row>
    <row r="38" spans="1:9" x14ac:dyDescent="0.25">
      <c r="A38">
        <v>23</v>
      </c>
      <c r="D38" s="14">
        <f t="shared" si="0"/>
        <v>23</v>
      </c>
      <c r="E38" s="15">
        <f t="shared" si="1"/>
        <v>92380.569239053701</v>
      </c>
      <c r="F38" s="15">
        <f t="shared" si="2"/>
        <v>11866.194521424595</v>
      </c>
      <c r="G38" s="15">
        <f t="shared" si="3"/>
        <v>2388.811619461575</v>
      </c>
      <c r="H38" s="15">
        <f t="shared" si="4"/>
        <v>382.20985911385202</v>
      </c>
      <c r="I38" s="15">
        <f t="shared" si="5"/>
        <v>14637.216000000022</v>
      </c>
    </row>
    <row r="39" spans="1:9" x14ac:dyDescent="0.25">
      <c r="A39">
        <v>24</v>
      </c>
      <c r="D39" s="14">
        <f t="shared" si="0"/>
        <v>24</v>
      </c>
      <c r="E39" s="15">
        <f t="shared" si="1"/>
        <v>80198.955047015916</v>
      </c>
      <c r="F39" s="15">
        <f t="shared" si="2"/>
        <v>12181.61419203779</v>
      </c>
      <c r="G39" s="15">
        <f t="shared" si="3"/>
        <v>2116.8981103122692</v>
      </c>
      <c r="H39" s="15">
        <f t="shared" si="4"/>
        <v>338.70369764996309</v>
      </c>
      <c r="I39" s="15">
        <f t="shared" si="5"/>
        <v>14637.216000000022</v>
      </c>
    </row>
    <row r="40" spans="1:9" x14ac:dyDescent="0.25">
      <c r="A40">
        <v>25</v>
      </c>
      <c r="D40" s="14">
        <f t="shared" si="0"/>
        <v>25</v>
      </c>
      <c r="E40" s="15">
        <f t="shared" si="1"/>
        <v>67693.536898364051</v>
      </c>
      <c r="F40" s="15">
        <f t="shared" si="2"/>
        <v>12505.418148651868</v>
      </c>
      <c r="G40" s="15">
        <f t="shared" si="3"/>
        <v>1837.7567684035812</v>
      </c>
      <c r="H40" s="15">
        <f t="shared" si="4"/>
        <v>294.04108294457302</v>
      </c>
      <c r="I40" s="15">
        <f t="shared" si="5"/>
        <v>14637.216000000022</v>
      </c>
    </row>
    <row r="41" spans="1:9" x14ac:dyDescent="0.25">
      <c r="A41">
        <v>26</v>
      </c>
      <c r="D41" s="14">
        <f t="shared" si="0"/>
        <v>26</v>
      </c>
      <c r="E41" s="15">
        <f t="shared" si="1"/>
        <v>54855.707641314599</v>
      </c>
      <c r="F41" s="15">
        <f t="shared" si="2"/>
        <v>12837.829257049449</v>
      </c>
      <c r="G41" s="15">
        <f t="shared" si="3"/>
        <v>1551.1954680608396</v>
      </c>
      <c r="H41" s="15">
        <f t="shared" si="4"/>
        <v>248.19127488973436</v>
      </c>
      <c r="I41" s="15">
        <f t="shared" si="5"/>
        <v>14637.216000000022</v>
      </c>
    </row>
    <row r="42" spans="1:9" x14ac:dyDescent="0.25">
      <c r="A42">
        <v>27</v>
      </c>
      <c r="D42" s="14">
        <f t="shared" si="0"/>
        <v>27</v>
      </c>
      <c r="E42" s="15">
        <f t="shared" si="1"/>
        <v>41676.631334224308</v>
      </c>
      <c r="F42" s="15">
        <f t="shared" si="2"/>
        <v>13179.076307090292</v>
      </c>
      <c r="G42" s="15">
        <f t="shared" si="3"/>
        <v>1257.0169766463184</v>
      </c>
      <c r="H42" s="15">
        <f t="shared" si="4"/>
        <v>201.12271626341095</v>
      </c>
      <c r="I42" s="15">
        <f t="shared" si="5"/>
        <v>14637.216000000022</v>
      </c>
    </row>
    <row r="43" spans="1:9" x14ac:dyDescent="0.25">
      <c r="A43">
        <v>28</v>
      </c>
      <c r="D43" s="14">
        <f t="shared" si="0"/>
        <v>28</v>
      </c>
      <c r="E43" s="15">
        <f t="shared" si="1"/>
        <v>28147.237164042934</v>
      </c>
      <c r="F43" s="15">
        <f t="shared" si="2"/>
        <v>13529.394170181376</v>
      </c>
      <c r="G43" s="15">
        <f t="shared" si="3"/>
        <v>955.0188188091779</v>
      </c>
      <c r="H43" s="15">
        <f t="shared" si="4"/>
        <v>152.80301100946846</v>
      </c>
      <c r="I43" s="15">
        <f t="shared" si="5"/>
        <v>14637.216000000022</v>
      </c>
    </row>
    <row r="44" spans="1:9" x14ac:dyDescent="0.25">
      <c r="A44">
        <v>29</v>
      </c>
      <c r="D44" s="14">
        <f t="shared" si="0"/>
        <v>29</v>
      </c>
      <c r="E44" s="15">
        <f t="shared" si="1"/>
        <v>14258.213203110212</v>
      </c>
      <c r="F44" s="15">
        <f t="shared" si="2"/>
        <v>13889.023960932722</v>
      </c>
      <c r="G44" s="15">
        <f t="shared" si="3"/>
        <v>644.99313712698347</v>
      </c>
      <c r="H44" s="15">
        <f t="shared" si="4"/>
        <v>103.19890194031736</v>
      </c>
      <c r="I44" s="15">
        <f t="shared" si="5"/>
        <v>14637.216000000022</v>
      </c>
    </row>
    <row r="45" spans="1:9" x14ac:dyDescent="0.25">
      <c r="A45">
        <v>30</v>
      </c>
      <c r="D45" s="14">
        <f t="shared" si="0"/>
        <v>30</v>
      </c>
      <c r="E45" s="15">
        <f t="shared" si="1"/>
        <v>-6.184563972055912E-11</v>
      </c>
      <c r="F45" s="15">
        <f t="shared" si="2"/>
        <v>14258.213203110274</v>
      </c>
      <c r="G45" s="15">
        <f t="shared" si="3"/>
        <v>326.72654904288652</v>
      </c>
      <c r="H45" s="15">
        <f t="shared" si="4"/>
        <v>52.276247846861843</v>
      </c>
      <c r="I45" s="15">
        <f t="shared" si="5"/>
        <v>14637.216000000022</v>
      </c>
    </row>
    <row r="46" spans="1:9" x14ac:dyDescent="0.25">
      <c r="A46">
        <v>31</v>
      </c>
      <c r="D46" s="14" t="str">
        <f t="shared" si="0"/>
        <v/>
      </c>
      <c r="E46" s="15" t="str">
        <f t="shared" si="1"/>
        <v/>
      </c>
      <c r="F46" s="15" t="str">
        <f t="shared" si="2"/>
        <v/>
      </c>
      <c r="G46" s="15" t="str">
        <f t="shared" si="3"/>
        <v/>
      </c>
      <c r="H46" s="15" t="str">
        <f t="shared" si="4"/>
        <v/>
      </c>
      <c r="I46" s="15" t="str">
        <f t="shared" si="5"/>
        <v/>
      </c>
    </row>
    <row r="47" spans="1:9" x14ac:dyDescent="0.25">
      <c r="A47">
        <v>32</v>
      </c>
      <c r="D47" s="14" t="str">
        <f t="shared" si="0"/>
        <v/>
      </c>
      <c r="E47" s="15" t="str">
        <f t="shared" si="1"/>
        <v/>
      </c>
      <c r="F47" s="15" t="str">
        <f t="shared" si="2"/>
        <v/>
      </c>
      <c r="G47" s="15" t="str">
        <f t="shared" si="3"/>
        <v/>
      </c>
      <c r="H47" s="15" t="str">
        <f t="shared" si="4"/>
        <v/>
      </c>
      <c r="I47" s="15" t="str">
        <f t="shared" si="5"/>
        <v/>
      </c>
    </row>
    <row r="48" spans="1:9" x14ac:dyDescent="0.25">
      <c r="A48">
        <v>33</v>
      </c>
      <c r="D48" s="14" t="str">
        <f t="shared" si="0"/>
        <v/>
      </c>
      <c r="E48" s="15" t="str">
        <f t="shared" si="1"/>
        <v/>
      </c>
      <c r="F48" s="15" t="str">
        <f t="shared" si="2"/>
        <v/>
      </c>
      <c r="G48" s="15" t="str">
        <f t="shared" si="3"/>
        <v/>
      </c>
      <c r="H48" s="15" t="str">
        <f t="shared" si="4"/>
        <v/>
      </c>
      <c r="I48" s="15" t="str">
        <f t="shared" si="5"/>
        <v/>
      </c>
    </row>
    <row r="49" spans="1:9" x14ac:dyDescent="0.25">
      <c r="A49">
        <v>34</v>
      </c>
      <c r="D49" s="14" t="str">
        <f t="shared" si="0"/>
        <v/>
      </c>
      <c r="E49" s="15" t="str">
        <f t="shared" si="1"/>
        <v/>
      </c>
      <c r="F49" s="15" t="str">
        <f t="shared" si="2"/>
        <v/>
      </c>
      <c r="G49" s="15" t="str">
        <f t="shared" si="3"/>
        <v/>
      </c>
      <c r="H49" s="15" t="str">
        <f t="shared" si="4"/>
        <v/>
      </c>
      <c r="I49" s="15" t="str">
        <f t="shared" si="5"/>
        <v/>
      </c>
    </row>
    <row r="50" spans="1:9" x14ac:dyDescent="0.25">
      <c r="A50">
        <v>35</v>
      </c>
      <c r="D50" s="14" t="str">
        <f t="shared" si="0"/>
        <v/>
      </c>
      <c r="E50" s="15" t="str">
        <f t="shared" si="1"/>
        <v/>
      </c>
      <c r="F50" s="15" t="str">
        <f t="shared" si="2"/>
        <v/>
      </c>
      <c r="G50" s="15" t="str">
        <f t="shared" si="3"/>
        <v/>
      </c>
      <c r="H50" s="15" t="str">
        <f t="shared" si="4"/>
        <v/>
      </c>
      <c r="I50" s="15" t="str">
        <f t="shared" si="5"/>
        <v/>
      </c>
    </row>
    <row r="51" spans="1:9" x14ac:dyDescent="0.25">
      <c r="A51">
        <v>36</v>
      </c>
      <c r="D51" s="14" t="str">
        <f t="shared" si="0"/>
        <v/>
      </c>
      <c r="E51" s="15" t="str">
        <f>IF(D51&lt;=$E$7,IF(D51=0,$E$6,E50-F51),"")</f>
        <v/>
      </c>
      <c r="F51" s="15" t="str">
        <f t="shared" si="2"/>
        <v/>
      </c>
      <c r="G51" s="15" t="str">
        <f t="shared" si="3"/>
        <v/>
      </c>
      <c r="H51" s="15" t="str">
        <f t="shared" si="4"/>
        <v/>
      </c>
      <c r="I51" s="15" t="str">
        <f t="shared" si="5"/>
        <v/>
      </c>
    </row>
    <row r="52" spans="1:9" x14ac:dyDescent="0.25">
      <c r="A52">
        <v>37</v>
      </c>
      <c r="D52" s="14" t="str">
        <f t="shared" si="0"/>
        <v/>
      </c>
      <c r="E52" s="15" t="str">
        <f t="shared" si="1"/>
        <v/>
      </c>
      <c r="F52" s="15" t="str">
        <f t="shared" si="2"/>
        <v/>
      </c>
      <c r="G52" s="15" t="str">
        <f t="shared" si="3"/>
        <v/>
      </c>
      <c r="H52" s="15" t="str">
        <f t="shared" si="4"/>
        <v/>
      </c>
      <c r="I52" s="15" t="str">
        <f t="shared" si="5"/>
        <v/>
      </c>
    </row>
    <row r="53" spans="1:9" x14ac:dyDescent="0.25">
      <c r="A53">
        <v>38</v>
      </c>
      <c r="D53" s="14" t="str">
        <f t="shared" si="0"/>
        <v/>
      </c>
      <c r="E53" s="15" t="str">
        <f t="shared" si="1"/>
        <v/>
      </c>
      <c r="F53" s="15" t="str">
        <f t="shared" si="2"/>
        <v/>
      </c>
      <c r="G53" s="15" t="str">
        <f t="shared" si="3"/>
        <v/>
      </c>
      <c r="H53" s="15" t="str">
        <f t="shared" si="4"/>
        <v/>
      </c>
      <c r="I53" s="15" t="str">
        <f t="shared" si="5"/>
        <v/>
      </c>
    </row>
    <row r="54" spans="1:9" x14ac:dyDescent="0.25">
      <c r="A54">
        <v>39</v>
      </c>
      <c r="D54" s="14" t="str">
        <f t="shared" si="0"/>
        <v/>
      </c>
      <c r="E54" s="15" t="str">
        <f t="shared" si="1"/>
        <v/>
      </c>
      <c r="F54" s="15" t="str">
        <f t="shared" si="2"/>
        <v/>
      </c>
      <c r="G54" s="15" t="str">
        <f t="shared" si="3"/>
        <v/>
      </c>
      <c r="H54" s="15" t="str">
        <f t="shared" si="4"/>
        <v/>
      </c>
      <c r="I54" s="15" t="str">
        <f t="shared" si="5"/>
        <v/>
      </c>
    </row>
    <row r="55" spans="1:9" x14ac:dyDescent="0.25">
      <c r="A55">
        <v>40</v>
      </c>
      <c r="D55" s="14" t="str">
        <f t="shared" si="0"/>
        <v/>
      </c>
      <c r="E55" s="15" t="str">
        <f t="shared" si="1"/>
        <v/>
      </c>
      <c r="F55" s="15" t="str">
        <f t="shared" si="2"/>
        <v/>
      </c>
      <c r="G55" s="15" t="str">
        <f t="shared" si="3"/>
        <v/>
      </c>
      <c r="H55" s="15" t="str">
        <f t="shared" si="4"/>
        <v/>
      </c>
      <c r="I55" s="15" t="str">
        <f t="shared" si="5"/>
        <v/>
      </c>
    </row>
    <row r="56" spans="1:9" x14ac:dyDescent="0.25">
      <c r="A56">
        <v>41</v>
      </c>
      <c r="D56" s="14" t="str">
        <f t="shared" si="0"/>
        <v/>
      </c>
      <c r="E56" s="15" t="str">
        <f t="shared" si="1"/>
        <v/>
      </c>
      <c r="F56" s="15" t="str">
        <f t="shared" si="2"/>
        <v/>
      </c>
      <c r="G56" s="15" t="str">
        <f t="shared" si="3"/>
        <v/>
      </c>
      <c r="H56" s="15" t="str">
        <f t="shared" si="4"/>
        <v/>
      </c>
      <c r="I56" s="15" t="str">
        <f t="shared" si="5"/>
        <v/>
      </c>
    </row>
    <row r="57" spans="1:9" x14ac:dyDescent="0.25">
      <c r="A57">
        <v>42</v>
      </c>
      <c r="D57" s="14" t="str">
        <f t="shared" si="0"/>
        <v/>
      </c>
      <c r="E57" s="15" t="str">
        <f t="shared" si="1"/>
        <v/>
      </c>
      <c r="F57" s="15" t="str">
        <f t="shared" si="2"/>
        <v/>
      </c>
      <c r="G57" s="15" t="str">
        <f t="shared" si="3"/>
        <v/>
      </c>
      <c r="H57" s="15" t="str">
        <f t="shared" si="4"/>
        <v/>
      </c>
      <c r="I57" s="15" t="str">
        <f t="shared" si="5"/>
        <v/>
      </c>
    </row>
    <row r="58" spans="1:9" x14ac:dyDescent="0.25">
      <c r="A58">
        <v>43</v>
      </c>
      <c r="D58" s="14" t="str">
        <f t="shared" si="0"/>
        <v/>
      </c>
      <c r="E58" s="15" t="str">
        <f t="shared" si="1"/>
        <v/>
      </c>
      <c r="F58" s="15" t="str">
        <f t="shared" si="2"/>
        <v/>
      </c>
      <c r="G58" s="15" t="str">
        <f t="shared" si="3"/>
        <v/>
      </c>
      <c r="H58" s="15" t="str">
        <f t="shared" si="4"/>
        <v/>
      </c>
      <c r="I58" s="15" t="str">
        <f t="shared" si="5"/>
        <v/>
      </c>
    </row>
    <row r="59" spans="1:9" x14ac:dyDescent="0.25">
      <c r="A59">
        <v>44</v>
      </c>
      <c r="D59" s="14" t="str">
        <f t="shared" si="0"/>
        <v/>
      </c>
      <c r="E59" s="15" t="str">
        <f t="shared" si="1"/>
        <v/>
      </c>
      <c r="F59" s="15" t="str">
        <f t="shared" si="2"/>
        <v/>
      </c>
      <c r="G59" s="15" t="str">
        <f t="shared" si="3"/>
        <v/>
      </c>
      <c r="H59" s="15" t="str">
        <f t="shared" si="4"/>
        <v/>
      </c>
      <c r="I59" s="15" t="str">
        <f t="shared" si="5"/>
        <v/>
      </c>
    </row>
    <row r="60" spans="1:9" x14ac:dyDescent="0.25">
      <c r="A60">
        <v>45</v>
      </c>
      <c r="D60" s="14" t="str">
        <f t="shared" si="0"/>
        <v/>
      </c>
      <c r="E60" s="15" t="str">
        <f t="shared" si="1"/>
        <v/>
      </c>
      <c r="F60" s="15" t="str">
        <f t="shared" si="2"/>
        <v/>
      </c>
      <c r="G60" s="15" t="str">
        <f t="shared" si="3"/>
        <v/>
      </c>
      <c r="H60" s="15" t="str">
        <f t="shared" si="4"/>
        <v/>
      </c>
      <c r="I60" s="15" t="str">
        <f t="shared" si="5"/>
        <v/>
      </c>
    </row>
    <row r="61" spans="1:9" x14ac:dyDescent="0.25">
      <c r="A61">
        <v>46</v>
      </c>
      <c r="D61" s="14" t="str">
        <f t="shared" si="0"/>
        <v/>
      </c>
      <c r="E61" s="15" t="str">
        <f t="shared" si="1"/>
        <v/>
      </c>
      <c r="F61" s="15" t="str">
        <f t="shared" si="2"/>
        <v/>
      </c>
      <c r="G61" s="15" t="str">
        <f t="shared" si="3"/>
        <v/>
      </c>
      <c r="H61" s="15" t="str">
        <f t="shared" si="4"/>
        <v/>
      </c>
      <c r="I61" s="15" t="str">
        <f t="shared" si="5"/>
        <v/>
      </c>
    </row>
    <row r="62" spans="1:9" x14ac:dyDescent="0.25">
      <c r="A62">
        <v>47</v>
      </c>
      <c r="D62" s="14" t="str">
        <f t="shared" si="0"/>
        <v/>
      </c>
      <c r="E62" s="15" t="str">
        <f t="shared" si="1"/>
        <v/>
      </c>
      <c r="F62" s="15" t="str">
        <f t="shared" si="2"/>
        <v/>
      </c>
      <c r="G62" s="15" t="str">
        <f t="shared" si="3"/>
        <v/>
      </c>
      <c r="H62" s="15" t="str">
        <f t="shared" si="4"/>
        <v/>
      </c>
      <c r="I62" s="15" t="str">
        <f t="shared" si="5"/>
        <v/>
      </c>
    </row>
    <row r="63" spans="1:9" x14ac:dyDescent="0.25">
      <c r="A63">
        <v>48</v>
      </c>
      <c r="D63" s="14" t="str">
        <f t="shared" si="0"/>
        <v/>
      </c>
      <c r="E63" s="15" t="str">
        <f t="shared" si="1"/>
        <v/>
      </c>
      <c r="F63" s="15" t="str">
        <f t="shared" si="2"/>
        <v/>
      </c>
      <c r="G63" s="15" t="str">
        <f t="shared" si="3"/>
        <v/>
      </c>
      <c r="H63" s="15" t="str">
        <f t="shared" si="4"/>
        <v/>
      </c>
      <c r="I63" s="15" t="str">
        <f t="shared" si="5"/>
        <v/>
      </c>
    </row>
    <row r="64" spans="1:9" x14ac:dyDescent="0.25">
      <c r="A64">
        <v>49</v>
      </c>
      <c r="D64" s="14" t="str">
        <f t="shared" si="0"/>
        <v/>
      </c>
      <c r="E64" s="15" t="str">
        <f t="shared" si="1"/>
        <v/>
      </c>
      <c r="F64" s="15" t="str">
        <f t="shared" si="2"/>
        <v/>
      </c>
      <c r="G64" s="15" t="str">
        <f t="shared" si="3"/>
        <v/>
      </c>
      <c r="H64" s="15" t="str">
        <f t="shared" si="4"/>
        <v/>
      </c>
      <c r="I64" s="15" t="str">
        <f t="shared" si="5"/>
        <v/>
      </c>
    </row>
    <row r="65" spans="1:9" x14ac:dyDescent="0.25">
      <c r="A65">
        <v>50</v>
      </c>
      <c r="D65" s="14" t="str">
        <f t="shared" si="0"/>
        <v/>
      </c>
      <c r="E65" s="15" t="str">
        <f t="shared" si="1"/>
        <v/>
      </c>
      <c r="F65" s="15" t="str">
        <f t="shared" si="2"/>
        <v/>
      </c>
      <c r="G65" s="15" t="str">
        <f t="shared" si="3"/>
        <v/>
      </c>
      <c r="H65" s="15" t="str">
        <f t="shared" si="4"/>
        <v/>
      </c>
      <c r="I65" s="15" t="str">
        <f t="shared" si="5"/>
        <v/>
      </c>
    </row>
    <row r="66" spans="1:9" x14ac:dyDescent="0.25">
      <c r="A66">
        <v>51</v>
      </c>
      <c r="D66" s="14" t="str">
        <f t="shared" si="0"/>
        <v/>
      </c>
      <c r="E66" s="15" t="str">
        <f t="shared" si="1"/>
        <v/>
      </c>
      <c r="F66" s="15" t="str">
        <f t="shared" si="2"/>
        <v/>
      </c>
      <c r="G66" s="15" t="str">
        <f t="shared" si="3"/>
        <v/>
      </c>
      <c r="H66" s="15" t="str">
        <f t="shared" si="4"/>
        <v/>
      </c>
      <c r="I66" s="15" t="str">
        <f t="shared" si="5"/>
        <v/>
      </c>
    </row>
    <row r="67" spans="1:9" x14ac:dyDescent="0.25">
      <c r="A67">
        <v>52</v>
      </c>
      <c r="D67" s="14" t="str">
        <f t="shared" si="0"/>
        <v/>
      </c>
      <c r="E67" s="15" t="str">
        <f t="shared" si="1"/>
        <v/>
      </c>
      <c r="F67" s="15" t="str">
        <f t="shared" si="2"/>
        <v/>
      </c>
      <c r="G67" s="15" t="str">
        <f t="shared" si="3"/>
        <v/>
      </c>
      <c r="H67" s="15" t="str">
        <f t="shared" si="4"/>
        <v/>
      </c>
      <c r="I67" s="15" t="str">
        <f t="shared" si="5"/>
        <v/>
      </c>
    </row>
    <row r="68" spans="1:9" x14ac:dyDescent="0.25">
      <c r="A68">
        <v>53</v>
      </c>
      <c r="D68" s="14" t="str">
        <f t="shared" si="0"/>
        <v/>
      </c>
      <c r="E68" s="15" t="str">
        <f t="shared" si="1"/>
        <v/>
      </c>
      <c r="F68" s="15" t="str">
        <f t="shared" si="2"/>
        <v/>
      </c>
      <c r="G68" s="15" t="str">
        <f t="shared" si="3"/>
        <v/>
      </c>
      <c r="H68" s="15" t="str">
        <f t="shared" si="4"/>
        <v/>
      </c>
      <c r="I68" s="15" t="str">
        <f t="shared" si="5"/>
        <v/>
      </c>
    </row>
    <row r="69" spans="1:9" x14ac:dyDescent="0.25">
      <c r="A69">
        <v>54</v>
      </c>
      <c r="D69" s="14" t="str">
        <f t="shared" si="0"/>
        <v/>
      </c>
      <c r="E69" s="15" t="str">
        <f t="shared" si="1"/>
        <v/>
      </c>
      <c r="F69" s="15" t="str">
        <f t="shared" si="2"/>
        <v/>
      </c>
      <c r="G69" s="15" t="str">
        <f t="shared" si="3"/>
        <v/>
      </c>
      <c r="H69" s="15" t="str">
        <f t="shared" si="4"/>
        <v/>
      </c>
      <c r="I69" s="15" t="str">
        <f t="shared" si="5"/>
        <v/>
      </c>
    </row>
    <row r="70" spans="1:9" x14ac:dyDescent="0.25">
      <c r="A70">
        <v>55</v>
      </c>
      <c r="D70" s="14" t="str">
        <f t="shared" si="0"/>
        <v/>
      </c>
      <c r="E70" s="15" t="str">
        <f t="shared" si="1"/>
        <v/>
      </c>
      <c r="F70" s="15" t="str">
        <f t="shared" si="2"/>
        <v/>
      </c>
      <c r="G70" s="15" t="str">
        <f t="shared" si="3"/>
        <v/>
      </c>
      <c r="H70" s="15" t="str">
        <f t="shared" si="4"/>
        <v/>
      </c>
      <c r="I70" s="15" t="str">
        <f t="shared" si="5"/>
        <v/>
      </c>
    </row>
    <row r="71" spans="1:9" x14ac:dyDescent="0.25">
      <c r="A71">
        <v>56</v>
      </c>
      <c r="D71" s="14" t="str">
        <f t="shared" si="0"/>
        <v/>
      </c>
      <c r="E71" s="15" t="str">
        <f t="shared" si="1"/>
        <v/>
      </c>
      <c r="F71" s="15" t="str">
        <f t="shared" si="2"/>
        <v/>
      </c>
      <c r="G71" s="15" t="str">
        <f t="shared" si="3"/>
        <v/>
      </c>
      <c r="H71" s="15" t="str">
        <f t="shared" si="4"/>
        <v/>
      </c>
      <c r="I71" s="15" t="str">
        <f t="shared" si="5"/>
        <v/>
      </c>
    </row>
    <row r="72" spans="1:9" x14ac:dyDescent="0.25">
      <c r="A72">
        <v>57</v>
      </c>
      <c r="D72" s="14" t="str">
        <f t="shared" si="0"/>
        <v/>
      </c>
      <c r="E72" s="15" t="str">
        <f t="shared" si="1"/>
        <v/>
      </c>
      <c r="F72" s="15" t="str">
        <f t="shared" si="2"/>
        <v/>
      </c>
      <c r="G72" s="15" t="str">
        <f t="shared" si="3"/>
        <v/>
      </c>
      <c r="H72" s="15" t="str">
        <f t="shared" si="4"/>
        <v/>
      </c>
      <c r="I72" s="15" t="str">
        <f t="shared" si="5"/>
        <v/>
      </c>
    </row>
    <row r="73" spans="1:9" x14ac:dyDescent="0.25">
      <c r="A73">
        <v>58</v>
      </c>
      <c r="D73" s="14" t="str">
        <f t="shared" si="0"/>
        <v/>
      </c>
      <c r="E73" s="15" t="str">
        <f t="shared" si="1"/>
        <v/>
      </c>
      <c r="F73" s="15" t="str">
        <f t="shared" si="2"/>
        <v/>
      </c>
      <c r="G73" s="15" t="str">
        <f t="shared" si="3"/>
        <v/>
      </c>
      <c r="H73" s="15" t="str">
        <f t="shared" si="4"/>
        <v/>
      </c>
      <c r="I73" s="15" t="str">
        <f t="shared" si="5"/>
        <v/>
      </c>
    </row>
    <row r="74" spans="1:9" x14ac:dyDescent="0.25">
      <c r="A74">
        <v>59</v>
      </c>
      <c r="D74" s="14" t="str">
        <f t="shared" si="0"/>
        <v/>
      </c>
      <c r="E74" s="15" t="str">
        <f t="shared" si="1"/>
        <v/>
      </c>
      <c r="F74" s="15" t="str">
        <f t="shared" si="2"/>
        <v/>
      </c>
      <c r="G74" s="15" t="str">
        <f t="shared" si="3"/>
        <v/>
      </c>
      <c r="H74" s="15" t="str">
        <f t="shared" si="4"/>
        <v/>
      </c>
      <c r="I74" s="15" t="str">
        <f t="shared" si="5"/>
        <v/>
      </c>
    </row>
    <row r="75" spans="1:9" x14ac:dyDescent="0.25">
      <c r="A75">
        <v>60</v>
      </c>
      <c r="D75" s="14" t="str">
        <f t="shared" si="0"/>
        <v/>
      </c>
      <c r="E75" s="15" t="str">
        <f t="shared" si="1"/>
        <v/>
      </c>
      <c r="F75" s="15" t="str">
        <f t="shared" si="2"/>
        <v/>
      </c>
      <c r="G75" s="15" t="str">
        <f t="shared" si="3"/>
        <v/>
      </c>
      <c r="H75" s="15" t="str">
        <f t="shared" si="4"/>
        <v/>
      </c>
      <c r="I75" s="15" t="str">
        <f t="shared" si="5"/>
        <v/>
      </c>
    </row>
  </sheetData>
  <mergeCells count="12">
    <mergeCell ref="C8:D8"/>
    <mergeCell ref="C9:D9"/>
    <mergeCell ref="H9:I10"/>
    <mergeCell ref="C10:D10"/>
    <mergeCell ref="D13:E13"/>
    <mergeCell ref="C7:D7"/>
    <mergeCell ref="H7:I7"/>
    <mergeCell ref="E1:H2"/>
    <mergeCell ref="C4:D4"/>
    <mergeCell ref="C5:D5"/>
    <mergeCell ref="C6:D6"/>
    <mergeCell ref="H6:I6"/>
  </mergeCells>
  <dataValidations count="2">
    <dataValidation type="list" allowBlank="1" showInputMessage="1" showErrorMessage="1" sqref="E7" xr:uid="{00000000-0002-0000-0400-000000000000}">
      <formula1>$XFC$2:$XFC$7</formula1>
    </dataValidation>
    <dataValidation type="list" allowBlank="1" showInputMessage="1" showErrorMessage="1" sqref="E5" xr:uid="{00000000-0002-0000-0400-000001000000}">
      <formula1>"JUBILADO, PENSIONADO LEY"</formula1>
    </dataValidation>
  </dataValidations>
  <pageMargins left="0.7" right="0.7" top="0.75" bottom="0.75" header="0.3" footer="0.3"/>
  <pageSetup scale="45" fitToWidth="0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D75"/>
  <sheetViews>
    <sheetView showGridLines="0" topLeftCell="B1" zoomScaleNormal="100" workbookViewId="0">
      <selection activeCell="E4" sqref="E4"/>
    </sheetView>
  </sheetViews>
  <sheetFormatPr baseColWidth="10" defaultRowHeight="15" x14ac:dyDescent="0.25"/>
  <cols>
    <col min="1" max="1" width="0" hidden="1" customWidth="1"/>
    <col min="2" max="2" width="4.5703125" customWidth="1"/>
    <col min="4" max="9" width="14.28515625" customWidth="1"/>
    <col min="11" max="11" width="12.5703125" bestFit="1" customWidth="1"/>
    <col min="12" max="13" width="12.28515625" bestFit="1" customWidth="1"/>
    <col min="16384" max="16384" width="13.5703125" bestFit="1" customWidth="1"/>
  </cols>
  <sheetData>
    <row r="1" spans="1:14 16383:16384" x14ac:dyDescent="0.25">
      <c r="E1" s="27" t="s">
        <v>15</v>
      </c>
      <c r="F1" s="27"/>
      <c r="G1" s="27"/>
      <c r="H1" s="27"/>
      <c r="XFC1" t="s">
        <v>22</v>
      </c>
      <c r="XFD1" t="s">
        <v>23</v>
      </c>
    </row>
    <row r="2" spans="1:14 16383:16384" x14ac:dyDescent="0.25">
      <c r="E2" s="27"/>
      <c r="F2" s="27"/>
      <c r="G2" s="27"/>
      <c r="H2" s="27"/>
      <c r="XFC2" s="24">
        <v>30</v>
      </c>
      <c r="XFD2" s="23">
        <v>2.5639968210078863E-2</v>
      </c>
    </row>
    <row r="3" spans="1:14 16383:16384" x14ac:dyDescent="0.25">
      <c r="XFC3" s="24">
        <v>36</v>
      </c>
      <c r="XFD3" s="23">
        <v>2.5639973458087346E-2</v>
      </c>
    </row>
    <row r="4" spans="1:14 16383:16384" x14ac:dyDescent="0.25">
      <c r="C4" s="25" t="s">
        <v>9</v>
      </c>
      <c r="D4" s="25"/>
      <c r="E4" s="5"/>
      <c r="F4" s="1"/>
      <c r="G4" s="1"/>
      <c r="H4" s="10"/>
      <c r="I4" s="10"/>
      <c r="J4" s="1"/>
      <c r="XFC4" s="24">
        <v>42</v>
      </c>
      <c r="XFD4" s="23">
        <v>2.5639979989377632E-2</v>
      </c>
    </row>
    <row r="5" spans="1:14 16383:16384" x14ac:dyDescent="0.25">
      <c r="C5" s="25" t="s">
        <v>10</v>
      </c>
      <c r="D5" s="25"/>
      <c r="E5" s="21" t="s">
        <v>24</v>
      </c>
      <c r="F5" s="1"/>
      <c r="G5" s="1"/>
      <c r="H5" s="1"/>
      <c r="I5" s="1"/>
      <c r="J5" s="1"/>
      <c r="XFC5" s="24">
        <v>48</v>
      </c>
      <c r="XFD5" s="23">
        <v>2.5639966789436849E-2</v>
      </c>
    </row>
    <row r="6" spans="1:14 16383:16384" x14ac:dyDescent="0.25">
      <c r="C6" s="25" t="s">
        <v>19</v>
      </c>
      <c r="D6" s="25"/>
      <c r="E6" s="22">
        <v>150000</v>
      </c>
      <c r="F6" s="1"/>
      <c r="G6" s="1"/>
      <c r="H6" s="26" t="s">
        <v>18</v>
      </c>
      <c r="I6" s="26"/>
      <c r="J6" s="9">
        <f>J7/1.16</f>
        <v>2.2103430808712313E-2</v>
      </c>
      <c r="XFC6" s="24">
        <v>54</v>
      </c>
      <c r="XFD6" s="23">
        <v>2.5639978034695456E-2</v>
      </c>
    </row>
    <row r="7" spans="1:14 16383:16384" x14ac:dyDescent="0.25">
      <c r="C7" s="25" t="s">
        <v>11</v>
      </c>
      <c r="D7" s="25"/>
      <c r="E7" s="2">
        <v>60</v>
      </c>
      <c r="F7" s="1" t="s">
        <v>8</v>
      </c>
      <c r="G7" s="1"/>
      <c r="H7" s="26" t="s">
        <v>17</v>
      </c>
      <c r="I7" s="26"/>
      <c r="J7" s="9">
        <f>VLOOKUP(E7,$XFC$1:$XFD$7,2,0)</f>
        <v>2.5639979738106281E-2</v>
      </c>
      <c r="XFC7" s="24">
        <v>60</v>
      </c>
      <c r="XFD7" s="23">
        <v>2.5639979738106281E-2</v>
      </c>
    </row>
    <row r="8" spans="1:14 16383:16384" x14ac:dyDescent="0.25">
      <c r="C8" s="25" t="s">
        <v>12</v>
      </c>
      <c r="D8" s="25"/>
      <c r="E8" s="3">
        <f>-PMT(J7,E7,E6,0,0)</f>
        <v>4924.0049999999956</v>
      </c>
      <c r="F8" s="1"/>
      <c r="G8" s="1"/>
      <c r="H8" s="1"/>
      <c r="I8" s="1"/>
      <c r="J8" s="1"/>
    </row>
    <row r="9" spans="1:14 16383:16384" ht="15" customHeight="1" x14ac:dyDescent="0.25">
      <c r="C9" s="25" t="s">
        <v>13</v>
      </c>
      <c r="D9" s="25"/>
      <c r="E9" s="3">
        <f>E7*E8</f>
        <v>295440.29999999976</v>
      </c>
      <c r="F9" s="1"/>
      <c r="G9" s="1"/>
      <c r="H9" s="28" t="s">
        <v>20</v>
      </c>
      <c r="I9" s="28"/>
      <c r="J9" s="11">
        <f>+((G13+H13)/F13)/E7</f>
        <v>1.6160033333333292E-2</v>
      </c>
      <c r="K9" s="16"/>
    </row>
    <row r="10" spans="1:14 16383:16384" x14ac:dyDescent="0.25">
      <c r="C10" s="25" t="s">
        <v>14</v>
      </c>
      <c r="D10" s="25"/>
      <c r="E10" s="4" t="s">
        <v>7</v>
      </c>
      <c r="F10" s="1"/>
      <c r="G10" s="1"/>
      <c r="H10" s="28"/>
      <c r="I10" s="28"/>
      <c r="J10" s="1"/>
    </row>
    <row r="11" spans="1:14 16383:16384" x14ac:dyDescent="0.25">
      <c r="H11" s="19" t="s">
        <v>16</v>
      </c>
    </row>
    <row r="12" spans="1:14 16383:16384" s="18" customFormat="1" x14ac:dyDescent="0.25">
      <c r="H12" s="20" t="s">
        <v>16</v>
      </c>
      <c r="I12" s="20"/>
      <c r="J12" s="20"/>
    </row>
    <row r="13" spans="1:14 16383:16384" x14ac:dyDescent="0.25">
      <c r="D13" s="29" t="s">
        <v>6</v>
      </c>
      <c r="E13" s="29"/>
      <c r="F13" s="6">
        <f>SUM(F15:F175)</f>
        <v>150000.00000000006</v>
      </c>
      <c r="G13" s="6">
        <f>SUM(G15:G175)</f>
        <v>125379.56896551698</v>
      </c>
      <c r="H13" s="6">
        <f>SUM(H15:H175)</f>
        <v>20060.731034482716</v>
      </c>
      <c r="I13" s="6">
        <f>SUM(I15:I175)</f>
        <v>295440.3</v>
      </c>
      <c r="M13" s="13"/>
    </row>
    <row r="14" spans="1:14 16383:16384" ht="30" x14ac:dyDescent="0.25">
      <c r="D14" s="7" t="s">
        <v>0</v>
      </c>
      <c r="E14" s="8" t="s">
        <v>5</v>
      </c>
      <c r="F14" s="7" t="s">
        <v>1</v>
      </c>
      <c r="G14" s="7" t="s">
        <v>2</v>
      </c>
      <c r="H14" s="7" t="s">
        <v>3</v>
      </c>
      <c r="I14" s="7" t="s">
        <v>4</v>
      </c>
      <c r="L14" s="17"/>
      <c r="M14" s="17"/>
      <c r="N14" s="17"/>
    </row>
    <row r="15" spans="1:14 16383:16384" x14ac:dyDescent="0.25">
      <c r="A15">
        <v>0</v>
      </c>
      <c r="D15" s="14">
        <f>IF(A15&lt;=$E$7,A15,"")</f>
        <v>0</v>
      </c>
      <c r="E15" s="15">
        <f>IF(D15&lt;=$E$7,IF(D15=0,$E$6,E14-F15),"")</f>
        <v>150000</v>
      </c>
      <c r="F15" s="15">
        <f>IF(D15&lt;=$E$7,IF(D15=0,0,I15-SUM(G15:H15)),"")</f>
        <v>0</v>
      </c>
      <c r="G15" s="15" t="s">
        <v>21</v>
      </c>
      <c r="H15" s="15">
        <v>0</v>
      </c>
      <c r="I15" s="15">
        <v>0</v>
      </c>
      <c r="L15" s="13"/>
      <c r="M15" s="13"/>
      <c r="N15" s="12"/>
    </row>
    <row r="16" spans="1:14 16383:16384" x14ac:dyDescent="0.25">
      <c r="A16">
        <v>1</v>
      </c>
      <c r="D16" s="14">
        <f t="shared" ref="D16:D75" si="0">IF(A16&lt;=$E$7,A16,"")</f>
        <v>1</v>
      </c>
      <c r="E16" s="15">
        <f>IF(D16&lt;=$E$7,IF(D16=0,$E$6,E15-F16),"")</f>
        <v>148921.99196071594</v>
      </c>
      <c r="F16" s="15">
        <f>IF(D16&lt;=$E$7,IF(D16=0,0,I16-SUM(G16:H16)),"")</f>
        <v>1078.0080392840532</v>
      </c>
      <c r="G16" s="15">
        <f>IF(D16&lt;=$E$7,IFERROR(E15*$J$6,""),"")</f>
        <v>3315.5146213068469</v>
      </c>
      <c r="H16" s="15">
        <f>IFERROR(G16*16%,"")</f>
        <v>530.48233940909552</v>
      </c>
      <c r="I16" s="15">
        <f>IF(D16&lt;=$E$7,$E$8,"")</f>
        <v>4924.0049999999956</v>
      </c>
    </row>
    <row r="17" spans="1:9" x14ac:dyDescent="0.25">
      <c r="A17">
        <v>2</v>
      </c>
      <c r="D17" s="14">
        <f t="shared" si="0"/>
        <v>2</v>
      </c>
      <c r="E17" s="15">
        <f t="shared" ref="E17:E75" si="1">IF(D17&lt;=$E$7,IF(D17=0,$E$6,E16-F17),"")</f>
        <v>147816.34381714714</v>
      </c>
      <c r="F17" s="15">
        <f t="shared" ref="F17:F75" si="2">IF(D17&lt;=$E$7,IF(D17=0,0,I17-SUM(G17:H17)),"")</f>
        <v>1105.648143568812</v>
      </c>
      <c r="G17" s="15">
        <f t="shared" ref="G17:G75" si="3">IF(D17&lt;=$E$7,IFERROR(E16*$J$6,""),"")</f>
        <v>3291.6869451992961</v>
      </c>
      <c r="H17" s="15">
        <f t="shared" ref="H17:H75" si="4">IFERROR(G17*16%,"")</f>
        <v>526.66991123188734</v>
      </c>
      <c r="I17" s="15">
        <f t="shared" ref="I17:I75" si="5">IF(D17&lt;=$E$7,$E$8,"")</f>
        <v>4924.0049999999956</v>
      </c>
    </row>
    <row r="18" spans="1:9" x14ac:dyDescent="0.25">
      <c r="A18">
        <v>3</v>
      </c>
      <c r="D18" s="14">
        <f t="shared" si="0"/>
        <v>3</v>
      </c>
      <c r="E18" s="15">
        <f t="shared" si="1"/>
        <v>146682.34687757975</v>
      </c>
      <c r="F18" s="15">
        <f t="shared" si="2"/>
        <v>1133.9969395673907</v>
      </c>
      <c r="G18" s="15">
        <f t="shared" si="3"/>
        <v>3267.248327959142</v>
      </c>
      <c r="H18" s="15">
        <f t="shared" si="4"/>
        <v>522.75973247346269</v>
      </c>
      <c r="I18" s="15">
        <f t="shared" si="5"/>
        <v>4924.0049999999956</v>
      </c>
    </row>
    <row r="19" spans="1:9" x14ac:dyDescent="0.25">
      <c r="A19">
        <v>4</v>
      </c>
      <c r="D19" s="14">
        <f t="shared" si="0"/>
        <v>4</v>
      </c>
      <c r="E19" s="15">
        <f t="shared" si="1"/>
        <v>145519.27427945877</v>
      </c>
      <c r="F19" s="15">
        <f t="shared" si="2"/>
        <v>1163.0725981209735</v>
      </c>
      <c r="G19" s="15">
        <f t="shared" si="3"/>
        <v>3242.1831050681226</v>
      </c>
      <c r="H19" s="15">
        <f t="shared" si="4"/>
        <v>518.74929681089964</v>
      </c>
      <c r="I19" s="15">
        <f t="shared" si="5"/>
        <v>4924.0049999999956</v>
      </c>
    </row>
    <row r="20" spans="1:9" x14ac:dyDescent="0.25">
      <c r="A20">
        <v>5</v>
      </c>
      <c r="D20" s="14">
        <f t="shared" si="0"/>
        <v>5</v>
      </c>
      <c r="E20" s="15">
        <f t="shared" si="1"/>
        <v>144326.38052348801</v>
      </c>
      <c r="F20" s="15">
        <f t="shared" si="2"/>
        <v>1192.8937559707419</v>
      </c>
      <c r="G20" s="15">
        <f t="shared" si="3"/>
        <v>3216.4752103700462</v>
      </c>
      <c r="H20" s="15">
        <f t="shared" si="4"/>
        <v>514.63603365920744</v>
      </c>
      <c r="I20" s="15">
        <f t="shared" si="5"/>
        <v>4924.0049999999956</v>
      </c>
    </row>
    <row r="21" spans="1:9" x14ac:dyDescent="0.25">
      <c r="A21">
        <v>6</v>
      </c>
      <c r="D21" s="14">
        <f t="shared" si="0"/>
        <v>6</v>
      </c>
      <c r="E21" s="15">
        <f t="shared" si="1"/>
        <v>143102.90099578447</v>
      </c>
      <c r="F21" s="15">
        <f t="shared" si="2"/>
        <v>1223.4795277035455</v>
      </c>
      <c r="G21" s="15">
        <f t="shared" si="3"/>
        <v>3190.1081657728018</v>
      </c>
      <c r="H21" s="15">
        <f t="shared" si="4"/>
        <v>510.41730652364828</v>
      </c>
      <c r="I21" s="15">
        <f t="shared" si="5"/>
        <v>4924.0049999999956</v>
      </c>
    </row>
    <row r="22" spans="1:9" x14ac:dyDescent="0.25">
      <c r="A22">
        <v>7</v>
      </c>
      <c r="D22" s="14">
        <f t="shared" si="0"/>
        <v>7</v>
      </c>
      <c r="E22" s="15">
        <f t="shared" si="1"/>
        <v>141848.05147778062</v>
      </c>
      <c r="F22" s="15">
        <f t="shared" si="2"/>
        <v>1254.8495180038526</v>
      </c>
      <c r="G22" s="15">
        <f t="shared" si="3"/>
        <v>3163.0650706863303</v>
      </c>
      <c r="H22" s="15">
        <f t="shared" si="4"/>
        <v>506.09041130981285</v>
      </c>
      <c r="I22" s="15">
        <f t="shared" si="5"/>
        <v>4924.0049999999956</v>
      </c>
    </row>
    <row r="23" spans="1:9" x14ac:dyDescent="0.25">
      <c r="A23">
        <v>8</v>
      </c>
      <c r="D23" s="14">
        <f t="shared" si="0"/>
        <v>8</v>
      </c>
      <c r="E23" s="15">
        <f t="shared" si="1"/>
        <v>140561.02764356078</v>
      </c>
      <c r="F23" s="15">
        <f t="shared" si="2"/>
        <v>1287.0238342198431</v>
      </c>
      <c r="G23" s="15">
        <f t="shared" si="3"/>
        <v>3135.3285911897865</v>
      </c>
      <c r="H23" s="15">
        <f t="shared" si="4"/>
        <v>501.65257459036587</v>
      </c>
      <c r="I23" s="15">
        <f t="shared" si="5"/>
        <v>4924.0049999999956</v>
      </c>
    </row>
    <row r="24" spans="1:9" x14ac:dyDescent="0.25">
      <c r="A24">
        <v>9</v>
      </c>
      <c r="D24" s="14">
        <f t="shared" si="0"/>
        <v>9</v>
      </c>
      <c r="E24" s="15">
        <f t="shared" si="1"/>
        <v>139241.00454430908</v>
      </c>
      <c r="F24" s="15">
        <f t="shared" si="2"/>
        <v>1320.0230992516999</v>
      </c>
      <c r="G24" s="15">
        <f t="shared" si="3"/>
        <v>3106.8809489209443</v>
      </c>
      <c r="H24" s="15">
        <f t="shared" si="4"/>
        <v>497.10095182735108</v>
      </c>
      <c r="I24" s="15">
        <f t="shared" si="5"/>
        <v>4924.0049999999956</v>
      </c>
    </row>
    <row r="25" spans="1:9" x14ac:dyDescent="0.25">
      <c r="A25">
        <v>10</v>
      </c>
      <c r="D25" s="14">
        <f t="shared" si="0"/>
        <v>10</v>
      </c>
      <c r="E25" s="15">
        <f t="shared" si="1"/>
        <v>137887.13607953873</v>
      </c>
      <c r="F25" s="15">
        <f t="shared" si="2"/>
        <v>1353.8684647703458</v>
      </c>
      <c r="G25" s="15">
        <f t="shared" si="3"/>
        <v>3077.7039096807325</v>
      </c>
      <c r="H25" s="15">
        <f t="shared" si="4"/>
        <v>492.4326255489172</v>
      </c>
      <c r="I25" s="15">
        <f t="shared" si="5"/>
        <v>4924.0049999999956</v>
      </c>
    </row>
    <row r="26" spans="1:9" x14ac:dyDescent="0.25">
      <c r="A26">
        <v>11</v>
      </c>
      <c r="D26" s="14">
        <f t="shared" si="0"/>
        <v>11</v>
      </c>
      <c r="E26" s="15">
        <f t="shared" si="1"/>
        <v>136498.55445476362</v>
      </c>
      <c r="F26" s="15">
        <f t="shared" si="2"/>
        <v>1388.5816247751186</v>
      </c>
      <c r="G26" s="15">
        <f t="shared" si="3"/>
        <v>3047.7787717455835</v>
      </c>
      <c r="H26" s="15">
        <f t="shared" si="4"/>
        <v>487.64460347929338</v>
      </c>
      <c r="I26" s="15">
        <f t="shared" si="5"/>
        <v>4924.0049999999956</v>
      </c>
    </row>
    <row r="27" spans="1:9" x14ac:dyDescent="0.25">
      <c r="A27">
        <v>12</v>
      </c>
      <c r="D27" s="14">
        <f t="shared" si="0"/>
        <v>12</v>
      </c>
      <c r="E27" s="15">
        <f t="shared" si="1"/>
        <v>135074.36962526458</v>
      </c>
      <c r="F27" s="15">
        <f t="shared" si="2"/>
        <v>1424.1848294990591</v>
      </c>
      <c r="G27" s="15">
        <f t="shared" si="3"/>
        <v>3017.0863538801177</v>
      </c>
      <c r="H27" s="15">
        <f t="shared" si="4"/>
        <v>482.73381662081886</v>
      </c>
      <c r="I27" s="15">
        <f t="shared" si="5"/>
        <v>4924.0049999999956</v>
      </c>
    </row>
    <row r="28" spans="1:9" x14ac:dyDescent="0.25">
      <c r="A28">
        <v>13</v>
      </c>
      <c r="D28" s="14">
        <f t="shared" si="0"/>
        <v>13</v>
      </c>
      <c r="E28" s="15">
        <f t="shared" si="1"/>
        <v>133613.66872559383</v>
      </c>
      <c r="F28" s="15">
        <f t="shared" si="2"/>
        <v>1460.7008996707332</v>
      </c>
      <c r="G28" s="15">
        <f t="shared" si="3"/>
        <v>2985.6069830424676</v>
      </c>
      <c r="H28" s="15">
        <f t="shared" si="4"/>
        <v>477.69711728679482</v>
      </c>
      <c r="I28" s="15">
        <f t="shared" si="5"/>
        <v>4924.0049999999956</v>
      </c>
    </row>
    <row r="29" spans="1:9" x14ac:dyDescent="0.25">
      <c r="A29">
        <v>14</v>
      </c>
      <c r="D29" s="14">
        <f t="shared" si="0"/>
        <v>14</v>
      </c>
      <c r="E29" s="15">
        <f t="shared" si="1"/>
        <v>132115.5154844521</v>
      </c>
      <c r="F29" s="15">
        <f t="shared" si="2"/>
        <v>1498.1532411417247</v>
      </c>
      <c r="G29" s="15">
        <f t="shared" si="3"/>
        <v>2953.3204817743713</v>
      </c>
      <c r="H29" s="15">
        <f t="shared" si="4"/>
        <v>472.5312770838994</v>
      </c>
      <c r="I29" s="15">
        <f t="shared" si="5"/>
        <v>4924.0049999999956</v>
      </c>
    </row>
    <row r="30" spans="1:9" x14ac:dyDescent="0.25">
      <c r="A30">
        <v>15</v>
      </c>
      <c r="D30" s="14">
        <f t="shared" si="0"/>
        <v>15</v>
      </c>
      <c r="E30" s="15">
        <f t="shared" si="1"/>
        <v>130578.94962456293</v>
      </c>
      <c r="F30" s="15">
        <f t="shared" si="2"/>
        <v>1536.5658598891769</v>
      </c>
      <c r="G30" s="15">
        <f t="shared" si="3"/>
        <v>2920.206155267947</v>
      </c>
      <c r="H30" s="15">
        <f t="shared" si="4"/>
        <v>467.23298484287153</v>
      </c>
      <c r="I30" s="15">
        <f t="shared" si="5"/>
        <v>4924.0049999999956</v>
      </c>
    </row>
    <row r="31" spans="1:9" x14ac:dyDescent="0.25">
      <c r="A31">
        <v>16</v>
      </c>
      <c r="D31" s="14">
        <f t="shared" si="0"/>
        <v>16</v>
      </c>
      <c r="E31" s="15">
        <f t="shared" si="1"/>
        <v>129002.98624715992</v>
      </c>
      <c r="F31" s="15">
        <f t="shared" si="2"/>
        <v>1575.9633774030012</v>
      </c>
      <c r="G31" s="15">
        <f t="shared" si="3"/>
        <v>2886.2427781008573</v>
      </c>
      <c r="H31" s="15">
        <f t="shared" si="4"/>
        <v>461.79884449613718</v>
      </c>
      <c r="I31" s="15">
        <f t="shared" si="5"/>
        <v>4924.0049999999956</v>
      </c>
    </row>
    <row r="32" spans="1:9" x14ac:dyDescent="0.25">
      <c r="A32">
        <v>17</v>
      </c>
      <c r="D32" s="14">
        <f t="shared" si="0"/>
        <v>17</v>
      </c>
      <c r="E32" s="15">
        <f t="shared" si="1"/>
        <v>127386.61520069231</v>
      </c>
      <c r="F32" s="15">
        <f t="shared" si="2"/>
        <v>1616.3710464676119</v>
      </c>
      <c r="G32" s="15">
        <f t="shared" si="3"/>
        <v>2851.4085806313651</v>
      </c>
      <c r="H32" s="15">
        <f t="shared" si="4"/>
        <v>456.22537290101843</v>
      </c>
      <c r="I32" s="15">
        <f t="shared" si="5"/>
        <v>4924.0049999999956</v>
      </c>
    </row>
    <row r="33" spans="1:9" x14ac:dyDescent="0.25">
      <c r="A33">
        <v>18</v>
      </c>
      <c r="D33" s="14">
        <f t="shared" si="0"/>
        <v>18</v>
      </c>
      <c r="E33" s="15">
        <f t="shared" si="1"/>
        <v>125728.800433344</v>
      </c>
      <c r="F33" s="15">
        <f t="shared" si="2"/>
        <v>1657.8147673483031</v>
      </c>
      <c r="G33" s="15">
        <f t="shared" si="3"/>
        <v>2815.6812350445625</v>
      </c>
      <c r="H33" s="15">
        <f t="shared" si="4"/>
        <v>450.50899760713003</v>
      </c>
      <c r="I33" s="15">
        <f t="shared" si="5"/>
        <v>4924.0049999999956</v>
      </c>
    </row>
    <row r="34" spans="1:9" x14ac:dyDescent="0.25">
      <c r="A34">
        <v>19</v>
      </c>
      <c r="D34" s="14">
        <f t="shared" si="0"/>
        <v>19</v>
      </c>
      <c r="E34" s="15">
        <f t="shared" si="1"/>
        <v>124028.47932895136</v>
      </c>
      <c r="F34" s="15">
        <f t="shared" si="2"/>
        <v>1700.3211043926467</v>
      </c>
      <c r="G34" s="15">
        <f t="shared" si="3"/>
        <v>2779.037841040818</v>
      </c>
      <c r="H34" s="15">
        <f t="shared" si="4"/>
        <v>444.64605456653089</v>
      </c>
      <c r="I34" s="15">
        <f t="shared" si="5"/>
        <v>4924.0049999999956</v>
      </c>
    </row>
    <row r="35" spans="1:9" x14ac:dyDescent="0.25">
      <c r="A35">
        <v>20</v>
      </c>
      <c r="D35" s="14">
        <f t="shared" si="0"/>
        <v>20</v>
      </c>
      <c r="E35" s="15">
        <f t="shared" si="1"/>
        <v>122284.56202589381</v>
      </c>
      <c r="F35" s="15">
        <f t="shared" si="2"/>
        <v>1743.9173030575485</v>
      </c>
      <c r="G35" s="15">
        <f t="shared" si="3"/>
        <v>2741.4549111572819</v>
      </c>
      <c r="H35" s="15">
        <f t="shared" si="4"/>
        <v>438.63278578516514</v>
      </c>
      <c r="I35" s="15">
        <f t="shared" si="5"/>
        <v>4924.0049999999956</v>
      </c>
    </row>
    <row r="36" spans="1:9" x14ac:dyDescent="0.25">
      <c r="A36">
        <v>21</v>
      </c>
      <c r="D36" s="14">
        <f t="shared" si="0"/>
        <v>21</v>
      </c>
      <c r="E36" s="15">
        <f t="shared" si="1"/>
        <v>120495.93071852093</v>
      </c>
      <c r="F36" s="15">
        <f t="shared" si="2"/>
        <v>1788.6313073728775</v>
      </c>
      <c r="G36" s="15">
        <f t="shared" si="3"/>
        <v>2702.908355713033</v>
      </c>
      <c r="H36" s="15">
        <f t="shared" si="4"/>
        <v>432.4653369140853</v>
      </c>
      <c r="I36" s="15">
        <f t="shared" si="5"/>
        <v>4924.0049999999956</v>
      </c>
    </row>
    <row r="37" spans="1:9" x14ac:dyDescent="0.25">
      <c r="A37">
        <v>22</v>
      </c>
      <c r="D37" s="14">
        <f t="shared" si="0"/>
        <v>22</v>
      </c>
      <c r="E37" s="15">
        <f t="shared" si="1"/>
        <v>118661.43894066807</v>
      </c>
      <c r="F37" s="15">
        <f t="shared" si="2"/>
        <v>1834.4917778528607</v>
      </c>
      <c r="G37" s="15">
        <f t="shared" si="3"/>
        <v>2663.3734673682197</v>
      </c>
      <c r="H37" s="15">
        <f t="shared" si="4"/>
        <v>426.13975477891518</v>
      </c>
      <c r="I37" s="15">
        <f t="shared" si="5"/>
        <v>4924.0049999999956</v>
      </c>
    </row>
    <row r="38" spans="1:9" x14ac:dyDescent="0.25">
      <c r="A38">
        <v>23</v>
      </c>
      <c r="D38" s="14">
        <f t="shared" si="0"/>
        <v>23</v>
      </c>
      <c r="E38" s="15">
        <f t="shared" si="1"/>
        <v>116779.91083080134</v>
      </c>
      <c r="F38" s="15">
        <f t="shared" si="2"/>
        <v>1881.5281098667306</v>
      </c>
      <c r="G38" s="15">
        <f t="shared" si="3"/>
        <v>2622.8249052872975</v>
      </c>
      <c r="H38" s="15">
        <f t="shared" si="4"/>
        <v>419.6519848459676</v>
      </c>
      <c r="I38" s="15">
        <f t="shared" si="5"/>
        <v>4924.0049999999956</v>
      </c>
    </row>
    <row r="39" spans="1:9" x14ac:dyDescent="0.25">
      <c r="A39">
        <v>24</v>
      </c>
      <c r="D39" s="14">
        <f t="shared" si="0"/>
        <v>24</v>
      </c>
      <c r="E39" s="15">
        <f t="shared" si="1"/>
        <v>114850.14037832095</v>
      </c>
      <c r="F39" s="15">
        <f t="shared" si="2"/>
        <v>1929.7704524803912</v>
      </c>
      <c r="G39" s="15">
        <f t="shared" si="3"/>
        <v>2581.2366788962108</v>
      </c>
      <c r="H39" s="15">
        <f t="shared" si="4"/>
        <v>412.99786862339374</v>
      </c>
      <c r="I39" s="15">
        <f t="shared" si="5"/>
        <v>4924.0049999999956</v>
      </c>
    </row>
    <row r="40" spans="1:9" x14ac:dyDescent="0.25">
      <c r="A40">
        <v>25</v>
      </c>
      <c r="D40" s="14">
        <f t="shared" si="0"/>
        <v>25</v>
      </c>
      <c r="E40" s="15">
        <f t="shared" si="1"/>
        <v>112870.89065053978</v>
      </c>
      <c r="F40" s="15">
        <f t="shared" si="2"/>
        <v>1979.249727781184</v>
      </c>
      <c r="G40" s="15">
        <f t="shared" si="3"/>
        <v>2538.5821312231133</v>
      </c>
      <c r="H40" s="15">
        <f t="shared" si="4"/>
        <v>406.17314099569813</v>
      </c>
      <c r="I40" s="15">
        <f t="shared" si="5"/>
        <v>4924.0049999999956</v>
      </c>
    </row>
    <row r="41" spans="1:9" x14ac:dyDescent="0.25">
      <c r="A41">
        <v>26</v>
      </c>
      <c r="D41" s="14">
        <f t="shared" si="0"/>
        <v>26</v>
      </c>
      <c r="E41" s="15">
        <f t="shared" si="1"/>
        <v>110840.89299984163</v>
      </c>
      <c r="F41" s="15">
        <f t="shared" si="2"/>
        <v>2029.9976506981457</v>
      </c>
      <c r="G41" s="15">
        <f t="shared" si="3"/>
        <v>2494.8339218119395</v>
      </c>
      <c r="H41" s="15">
        <f t="shared" si="4"/>
        <v>399.17342748991035</v>
      </c>
      <c r="I41" s="15">
        <f t="shared" si="5"/>
        <v>4924.0049999999956</v>
      </c>
    </row>
    <row r="42" spans="1:9" x14ac:dyDescent="0.25">
      <c r="A42">
        <v>27</v>
      </c>
      <c r="D42" s="14">
        <f t="shared" si="0"/>
        <v>27</v>
      </c>
      <c r="E42" s="15">
        <f t="shared" si="1"/>
        <v>108758.84625051118</v>
      </c>
      <c r="F42" s="15">
        <f t="shared" si="2"/>
        <v>2082.0467493304495</v>
      </c>
      <c r="G42" s="15">
        <f t="shared" si="3"/>
        <v>2449.9640091978845</v>
      </c>
      <c r="H42" s="15">
        <f t="shared" si="4"/>
        <v>391.99424147166155</v>
      </c>
      <c r="I42" s="15">
        <f t="shared" si="5"/>
        <v>4924.0049999999956</v>
      </c>
    </row>
    <row r="43" spans="1:9" x14ac:dyDescent="0.25">
      <c r="A43">
        <v>28</v>
      </c>
      <c r="D43" s="14">
        <f t="shared" si="0"/>
        <v>28</v>
      </c>
      <c r="E43" s="15">
        <f t="shared" si="1"/>
        <v>106623.41586471412</v>
      </c>
      <c r="F43" s="15">
        <f t="shared" si="2"/>
        <v>2135.4303857970726</v>
      </c>
      <c r="G43" s="15">
        <f t="shared" si="3"/>
        <v>2403.9436329335545</v>
      </c>
      <c r="H43" s="15">
        <f t="shared" si="4"/>
        <v>384.6309812693687</v>
      </c>
      <c r="I43" s="15">
        <f t="shared" si="5"/>
        <v>4924.0049999999956</v>
      </c>
    </row>
    <row r="44" spans="1:9" x14ac:dyDescent="0.25">
      <c r="A44">
        <v>29</v>
      </c>
      <c r="D44" s="14">
        <f t="shared" si="0"/>
        <v>29</v>
      </c>
      <c r="E44" s="15">
        <f t="shared" si="1"/>
        <v>104433.23308709307</v>
      </c>
      <c r="F44" s="15">
        <f t="shared" si="2"/>
        <v>2190.1827776210453</v>
      </c>
      <c r="G44" s="15">
        <f t="shared" si="3"/>
        <v>2356.7432951542673</v>
      </c>
      <c r="H44" s="15">
        <f t="shared" si="4"/>
        <v>377.07892722468279</v>
      </c>
      <c r="I44" s="15">
        <f t="shared" si="5"/>
        <v>4924.0049999999956</v>
      </c>
    </row>
    <row r="45" spans="1:9" x14ac:dyDescent="0.25">
      <c r="A45">
        <v>30</v>
      </c>
      <c r="D45" s="14">
        <f t="shared" si="0"/>
        <v>30</v>
      </c>
      <c r="E45" s="15">
        <f t="shared" si="1"/>
        <v>102186.89406743107</v>
      </c>
      <c r="F45" s="15">
        <f t="shared" si="2"/>
        <v>2246.3390196619985</v>
      </c>
      <c r="G45" s="15">
        <f t="shared" si="3"/>
        <v>2308.332741670687</v>
      </c>
      <c r="H45" s="15">
        <f t="shared" si="4"/>
        <v>369.33323866730996</v>
      </c>
      <c r="I45" s="15">
        <f t="shared" si="5"/>
        <v>4924.0049999999956</v>
      </c>
    </row>
    <row r="46" spans="1:9" x14ac:dyDescent="0.25">
      <c r="A46">
        <v>31</v>
      </c>
      <c r="D46" s="14">
        <f t="shared" si="0"/>
        <v>31</v>
      </c>
      <c r="E46" s="15">
        <f t="shared" si="1"/>
        <v>99882.958960820019</v>
      </c>
      <c r="F46" s="15">
        <f t="shared" si="2"/>
        <v>2303.9351066110498</v>
      </c>
      <c r="G46" s="15">
        <f t="shared" si="3"/>
        <v>2258.6809425766774</v>
      </c>
      <c r="H46" s="15">
        <f t="shared" si="4"/>
        <v>361.38895081226838</v>
      </c>
      <c r="I46" s="15">
        <f t="shared" si="5"/>
        <v>4924.0049999999956</v>
      </c>
    </row>
    <row r="47" spans="1:9" x14ac:dyDescent="0.25">
      <c r="A47">
        <v>32</v>
      </c>
      <c r="D47" s="14">
        <f t="shared" si="0"/>
        <v>32</v>
      </c>
      <c r="E47" s="15">
        <f t="shared" si="1"/>
        <v>97519.951004757546</v>
      </c>
      <c r="F47" s="15">
        <f t="shared" si="2"/>
        <v>2363.007956062469</v>
      </c>
      <c r="G47" s="15">
        <f t="shared" si="3"/>
        <v>2207.7560723599368</v>
      </c>
      <c r="H47" s="15">
        <f t="shared" si="4"/>
        <v>353.2409715775899</v>
      </c>
      <c r="I47" s="15">
        <f t="shared" si="5"/>
        <v>4924.0049999999956</v>
      </c>
    </row>
    <row r="48" spans="1:9" x14ac:dyDescent="0.25">
      <c r="A48">
        <v>33</v>
      </c>
      <c r="D48" s="14">
        <f t="shared" si="0"/>
        <v>33</v>
      </c>
      <c r="E48" s="15">
        <f t="shared" si="1"/>
        <v>95096.355572580651</v>
      </c>
      <c r="F48" s="15">
        <f t="shared" si="2"/>
        <v>2423.5954321768945</v>
      </c>
      <c r="G48" s="15">
        <f t="shared" si="3"/>
        <v>2155.5254895026733</v>
      </c>
      <c r="H48" s="15">
        <f t="shared" si="4"/>
        <v>344.8840783204277</v>
      </c>
      <c r="I48" s="15">
        <f t="shared" si="5"/>
        <v>4924.0049999999956</v>
      </c>
    </row>
    <row r="49" spans="1:9" x14ac:dyDescent="0.25">
      <c r="A49">
        <v>34</v>
      </c>
      <c r="D49" s="14">
        <f t="shared" si="0"/>
        <v>34</v>
      </c>
      <c r="E49" s="15">
        <f t="shared" si="1"/>
        <v>92610.619202629372</v>
      </c>
      <c r="F49" s="15">
        <f t="shared" si="2"/>
        <v>2485.7363699512771</v>
      </c>
      <c r="G49" s="15">
        <f t="shared" si="3"/>
        <v>2101.9557155592402</v>
      </c>
      <c r="H49" s="15">
        <f t="shared" si="4"/>
        <v>336.31291448947843</v>
      </c>
      <c r="I49" s="15">
        <f t="shared" si="5"/>
        <v>4924.0049999999956</v>
      </c>
    </row>
    <row r="50" spans="1:9" x14ac:dyDescent="0.25">
      <c r="A50">
        <v>35</v>
      </c>
      <c r="D50" s="14">
        <f t="shared" si="0"/>
        <v>35</v>
      </c>
      <c r="E50" s="15">
        <f t="shared" si="1"/>
        <v>90061.148602518268</v>
      </c>
      <c r="F50" s="15">
        <f t="shared" si="2"/>
        <v>2549.4706001111017</v>
      </c>
      <c r="G50" s="15">
        <f t="shared" si="3"/>
        <v>2047.0124136973222</v>
      </c>
      <c r="H50" s="15">
        <f t="shared" si="4"/>
        <v>327.52198619157156</v>
      </c>
      <c r="I50" s="15">
        <f t="shared" si="5"/>
        <v>4924.0049999999956</v>
      </c>
    </row>
    <row r="51" spans="1:9" x14ac:dyDescent="0.25">
      <c r="A51">
        <v>36</v>
      </c>
      <c r="D51" s="14">
        <f t="shared" si="0"/>
        <v>36</v>
      </c>
      <c r="E51" s="15">
        <f>IF(D51&lt;=$E$7,IF(D51=0,$E$6,E50-F51),"")</f>
        <v>87446.309627877417</v>
      </c>
      <c r="F51" s="15">
        <f t="shared" si="2"/>
        <v>2614.8389746408484</v>
      </c>
      <c r="G51" s="15">
        <f t="shared" si="3"/>
        <v>1990.66036668892</v>
      </c>
      <c r="H51" s="15">
        <f t="shared" si="4"/>
        <v>318.50565867022721</v>
      </c>
      <c r="I51" s="15">
        <f t="shared" si="5"/>
        <v>4924.0049999999956</v>
      </c>
    </row>
    <row r="52" spans="1:9" x14ac:dyDescent="0.25">
      <c r="A52">
        <v>37</v>
      </c>
      <c r="D52" s="14">
        <f t="shared" si="0"/>
        <v>37</v>
      </c>
      <c r="E52" s="15">
        <f t="shared" si="1"/>
        <v>84764.426234908373</v>
      </c>
      <c r="F52" s="15">
        <f t="shared" si="2"/>
        <v>2681.88339296905</v>
      </c>
      <c r="G52" s="15">
        <f t="shared" si="3"/>
        <v>1932.8634543370219</v>
      </c>
      <c r="H52" s="15">
        <f t="shared" si="4"/>
        <v>309.25815269392353</v>
      </c>
      <c r="I52" s="15">
        <f t="shared" si="5"/>
        <v>4924.0049999999956</v>
      </c>
    </row>
    <row r="53" spans="1:9" x14ac:dyDescent="0.25">
      <c r="A53">
        <v>38</v>
      </c>
      <c r="D53" s="14">
        <f t="shared" si="0"/>
        <v>38</v>
      </c>
      <c r="E53" s="15">
        <f t="shared" si="1"/>
        <v>82013.779406083631</v>
      </c>
      <c r="F53" s="15">
        <f t="shared" si="2"/>
        <v>2750.6468288247402</v>
      </c>
      <c r="G53" s="15">
        <f t="shared" si="3"/>
        <v>1873.584630323496</v>
      </c>
      <c r="H53" s="15">
        <f t="shared" si="4"/>
        <v>299.77354085175938</v>
      </c>
      <c r="I53" s="15">
        <f t="shared" si="5"/>
        <v>4924.0049999999956</v>
      </c>
    </row>
    <row r="54" spans="1:9" x14ac:dyDescent="0.25">
      <c r="A54">
        <v>39</v>
      </c>
      <c r="D54" s="14">
        <f t="shared" si="0"/>
        <v>39</v>
      </c>
      <c r="E54" s="15">
        <f t="shared" si="1"/>
        <v>79192.606048301139</v>
      </c>
      <c r="F54" s="15">
        <f t="shared" si="2"/>
        <v>2821.173357782493</v>
      </c>
      <c r="G54" s="15">
        <f t="shared" si="3"/>
        <v>1812.7858984633644</v>
      </c>
      <c r="H54" s="15">
        <f t="shared" si="4"/>
        <v>290.0457437541383</v>
      </c>
      <c r="I54" s="15">
        <f t="shared" si="5"/>
        <v>4924.0049999999956</v>
      </c>
    </row>
    <row r="55" spans="1:9" x14ac:dyDescent="0.25">
      <c r="A55">
        <v>40</v>
      </c>
      <c r="D55" s="14">
        <f t="shared" si="0"/>
        <v>40</v>
      </c>
      <c r="E55" s="15">
        <f t="shared" si="1"/>
        <v>76299.097862787414</v>
      </c>
      <c r="F55" s="15">
        <f t="shared" si="2"/>
        <v>2893.5081855137214</v>
      </c>
      <c r="G55" s="15">
        <f t="shared" si="3"/>
        <v>1750.4282883502365</v>
      </c>
      <c r="H55" s="15">
        <f t="shared" si="4"/>
        <v>280.06852613603786</v>
      </c>
      <c r="I55" s="15">
        <f t="shared" si="5"/>
        <v>4924.0049999999956</v>
      </c>
    </row>
    <row r="56" spans="1:9" x14ac:dyDescent="0.25">
      <c r="A56">
        <v>41</v>
      </c>
      <c r="D56" s="14">
        <f t="shared" si="0"/>
        <v>41</v>
      </c>
      <c r="E56" s="15">
        <f t="shared" si="1"/>
        <v>73331.400186025072</v>
      </c>
      <c r="F56" s="15">
        <f t="shared" si="2"/>
        <v>2967.6976767623378</v>
      </c>
      <c r="G56" s="15">
        <f t="shared" si="3"/>
        <v>1686.4718303772911</v>
      </c>
      <c r="H56" s="15">
        <f t="shared" si="4"/>
        <v>269.83549286036657</v>
      </c>
      <c r="I56" s="15">
        <f t="shared" si="5"/>
        <v>4924.0049999999956</v>
      </c>
    </row>
    <row r="57" spans="1:9" x14ac:dyDescent="0.25">
      <c r="A57">
        <v>42</v>
      </c>
      <c r="D57" s="14">
        <f t="shared" si="0"/>
        <v>42</v>
      </c>
      <c r="E57" s="15">
        <f t="shared" si="1"/>
        <v>70287.610800961716</v>
      </c>
      <c r="F57" s="15">
        <f t="shared" si="2"/>
        <v>3043.7893850633491</v>
      </c>
      <c r="G57" s="15">
        <f t="shared" si="3"/>
        <v>1620.8755301177985</v>
      </c>
      <c r="H57" s="15">
        <f t="shared" si="4"/>
        <v>259.34008481884774</v>
      </c>
      <c r="I57" s="15">
        <f t="shared" si="5"/>
        <v>4924.0049999999956</v>
      </c>
    </row>
    <row r="58" spans="1:9" x14ac:dyDescent="0.25">
      <c r="A58">
        <v>43</v>
      </c>
      <c r="D58" s="14">
        <f t="shared" si="0"/>
        <v>43</v>
      </c>
      <c r="E58" s="15">
        <f t="shared" si="1"/>
        <v>67165.778717738285</v>
      </c>
      <c r="F58" s="15">
        <f t="shared" si="2"/>
        <v>3121.8320832234367</v>
      </c>
      <c r="G58" s="15">
        <f t="shared" si="3"/>
        <v>1553.5973420487576</v>
      </c>
      <c r="H58" s="15">
        <f t="shared" si="4"/>
        <v>248.57557472780121</v>
      </c>
      <c r="I58" s="15">
        <f t="shared" si="5"/>
        <v>4924.0049999999956</v>
      </c>
    </row>
    <row r="59" spans="1:9" x14ac:dyDescent="0.25">
      <c r="A59">
        <v>44</v>
      </c>
      <c r="D59" s="14">
        <f t="shared" si="0"/>
        <v>44</v>
      </c>
      <c r="E59" s="15">
        <f t="shared" si="1"/>
        <v>63963.902923155227</v>
      </c>
      <c r="F59" s="15">
        <f t="shared" si="2"/>
        <v>3201.8757945830557</v>
      </c>
      <c r="G59" s="15">
        <f t="shared" si="3"/>
        <v>1484.5941426008101</v>
      </c>
      <c r="H59" s="15">
        <f t="shared" si="4"/>
        <v>237.53506281612962</v>
      </c>
      <c r="I59" s="15">
        <f t="shared" si="5"/>
        <v>4924.0049999999956</v>
      </c>
    </row>
    <row r="60" spans="1:9" x14ac:dyDescent="0.25">
      <c r="A60">
        <v>45</v>
      </c>
      <c r="D60" s="14">
        <f t="shared" si="0"/>
        <v>45</v>
      </c>
      <c r="E60" s="15">
        <f t="shared" si="1"/>
        <v>60679.931098075125</v>
      </c>
      <c r="F60" s="15">
        <f t="shared" si="2"/>
        <v>3283.9718250800984</v>
      </c>
      <c r="G60" s="15">
        <f t="shared" si="3"/>
        <v>1413.8217025171527</v>
      </c>
      <c r="H60" s="15">
        <f t="shared" si="4"/>
        <v>226.21147240274445</v>
      </c>
      <c r="I60" s="15">
        <f t="shared" si="5"/>
        <v>4924.0049999999956</v>
      </c>
    </row>
    <row r="61" spans="1:9" x14ac:dyDescent="0.25">
      <c r="A61">
        <v>46</v>
      </c>
      <c r="D61" s="14">
        <f t="shared" si="0"/>
        <v>46</v>
      </c>
      <c r="E61" s="15">
        <f t="shared" si="1"/>
        <v>57311.758301939459</v>
      </c>
      <c r="F61" s="15">
        <f t="shared" si="2"/>
        <v>3368.1727961356637</v>
      </c>
      <c r="G61" s="15">
        <f t="shared" si="3"/>
        <v>1341.2346585037342</v>
      </c>
      <c r="H61" s="15">
        <f t="shared" si="4"/>
        <v>214.59754536059748</v>
      </c>
      <c r="I61" s="15">
        <f t="shared" si="5"/>
        <v>4924.0049999999956</v>
      </c>
    </row>
    <row r="62" spans="1:9" x14ac:dyDescent="0.25">
      <c r="A62">
        <v>47</v>
      </c>
      <c r="D62" s="14">
        <f t="shared" si="0"/>
        <v>47</v>
      </c>
      <c r="E62" s="15">
        <f t="shared" si="1"/>
        <v>53857.225623556435</v>
      </c>
      <c r="F62" s="15">
        <f t="shared" si="2"/>
        <v>3454.5326783830233</v>
      </c>
      <c r="G62" s="15">
        <f t="shared" si="3"/>
        <v>1266.7864841525623</v>
      </c>
      <c r="H62" s="15">
        <f t="shared" si="4"/>
        <v>202.68583746440996</v>
      </c>
      <c r="I62" s="15">
        <f t="shared" si="5"/>
        <v>4924.0049999999956</v>
      </c>
    </row>
    <row r="63" spans="1:9" x14ac:dyDescent="0.25">
      <c r="A63">
        <v>48</v>
      </c>
      <c r="D63" s="14">
        <f t="shared" si="0"/>
        <v>48</v>
      </c>
      <c r="E63" s="15">
        <f t="shared" si="1"/>
        <v>50314.118797295043</v>
      </c>
      <c r="F63" s="15">
        <f t="shared" si="2"/>
        <v>3543.1068262613899</v>
      </c>
      <c r="G63" s="15">
        <f t="shared" si="3"/>
        <v>1190.4294601194874</v>
      </c>
      <c r="H63" s="15">
        <f t="shared" si="4"/>
        <v>190.46871361911801</v>
      </c>
      <c r="I63" s="15">
        <f t="shared" si="5"/>
        <v>4924.0049999999956</v>
      </c>
    </row>
    <row r="64" spans="1:9" x14ac:dyDescent="0.25">
      <c r="A64">
        <v>49</v>
      </c>
      <c r="D64" s="14">
        <f t="shared" si="0"/>
        <v>49</v>
      </c>
      <c r="E64" s="15">
        <f t="shared" si="1"/>
        <v>46680.166783798362</v>
      </c>
      <c r="F64" s="15">
        <f t="shared" si="2"/>
        <v>3633.9520134966783</v>
      </c>
      <c r="G64" s="15">
        <f t="shared" si="3"/>
        <v>1112.1146435373425</v>
      </c>
      <c r="H64" s="15">
        <f t="shared" si="4"/>
        <v>177.93834296597481</v>
      </c>
      <c r="I64" s="15">
        <f t="shared" si="5"/>
        <v>4924.0049999999956</v>
      </c>
    </row>
    <row r="65" spans="1:9" x14ac:dyDescent="0.25">
      <c r="A65">
        <v>50</v>
      </c>
      <c r="D65" s="14">
        <f t="shared" si="0"/>
        <v>50</v>
      </c>
      <c r="E65" s="15">
        <f t="shared" si="1"/>
        <v>42953.040314306381</v>
      </c>
      <c r="F65" s="15">
        <f t="shared" si="2"/>
        <v>3727.1264694919837</v>
      </c>
      <c r="G65" s="15">
        <f t="shared" si="3"/>
        <v>1031.791836644838</v>
      </c>
      <c r="H65" s="15">
        <f t="shared" si="4"/>
        <v>165.08669386317408</v>
      </c>
      <c r="I65" s="15">
        <f t="shared" si="5"/>
        <v>4924.0049999999956</v>
      </c>
    </row>
    <row r="66" spans="1:9" x14ac:dyDescent="0.25">
      <c r="A66">
        <v>51</v>
      </c>
      <c r="D66" s="14">
        <f t="shared" si="0"/>
        <v>51</v>
      </c>
      <c r="E66" s="15">
        <f t="shared" si="1"/>
        <v>39130.35039765526</v>
      </c>
      <c r="F66" s="15">
        <f t="shared" si="2"/>
        <v>3822.6899166511175</v>
      </c>
      <c r="G66" s="15">
        <f t="shared" si="3"/>
        <v>949.40955461110161</v>
      </c>
      <c r="H66" s="15">
        <f t="shared" si="4"/>
        <v>151.90552873777625</v>
      </c>
      <c r="I66" s="15">
        <f t="shared" si="5"/>
        <v>4924.0049999999956</v>
      </c>
    </row>
    <row r="67" spans="1:9" x14ac:dyDescent="0.25">
      <c r="A67">
        <v>52</v>
      </c>
      <c r="D67" s="14">
        <f t="shared" si="0"/>
        <v>52</v>
      </c>
      <c r="E67" s="15">
        <f t="shared" si="1"/>
        <v>35209.646788996142</v>
      </c>
      <c r="F67" s="15">
        <f t="shared" si="2"/>
        <v>3920.7036086591156</v>
      </c>
      <c r="G67" s="15">
        <f t="shared" si="3"/>
        <v>864.91499253524137</v>
      </c>
      <c r="H67" s="15">
        <f t="shared" si="4"/>
        <v>138.38639880563863</v>
      </c>
      <c r="I67" s="15">
        <f t="shared" si="5"/>
        <v>4924.0049999999956</v>
      </c>
    </row>
    <row r="68" spans="1:9" x14ac:dyDescent="0.25">
      <c r="A68">
        <v>53</v>
      </c>
      <c r="D68" s="14">
        <f t="shared" si="0"/>
        <v>53</v>
      </c>
      <c r="E68" s="15">
        <f t="shared" si="1"/>
        <v>31188.416419251887</v>
      </c>
      <c r="F68" s="15">
        <f t="shared" si="2"/>
        <v>4021.2303697442558</v>
      </c>
      <c r="G68" s="15">
        <f t="shared" si="3"/>
        <v>778.25399159977587</v>
      </c>
      <c r="H68" s="15">
        <f t="shared" si="4"/>
        <v>124.52063865596415</v>
      </c>
      <c r="I68" s="15">
        <f t="shared" si="5"/>
        <v>4924.0049999999956</v>
      </c>
    </row>
    <row r="69" spans="1:9" x14ac:dyDescent="0.25">
      <c r="A69">
        <v>54</v>
      </c>
      <c r="D69" s="14">
        <f t="shared" si="0"/>
        <v>54</v>
      </c>
      <c r="E69" s="15">
        <f t="shared" si="1"/>
        <v>27064.081784305134</v>
      </c>
      <c r="F69" s="15">
        <f t="shared" si="2"/>
        <v>4124.3346349467556</v>
      </c>
      <c r="G69" s="15">
        <f t="shared" si="3"/>
        <v>689.37100435624109</v>
      </c>
      <c r="H69" s="15">
        <f t="shared" si="4"/>
        <v>110.29936069699858</v>
      </c>
      <c r="I69" s="15">
        <f t="shared" si="5"/>
        <v>4924.0049999999956</v>
      </c>
    </row>
    <row r="70" spans="1:9" x14ac:dyDescent="0.25">
      <c r="A70">
        <v>55</v>
      </c>
      <c r="D70" s="14">
        <f t="shared" si="0"/>
        <v>55</v>
      </c>
      <c r="E70" s="15">
        <f t="shared" si="1"/>
        <v>22833.999292885172</v>
      </c>
      <c r="F70" s="15">
        <f t="shared" si="2"/>
        <v>4230.0824914199602</v>
      </c>
      <c r="G70" s="15">
        <f t="shared" si="3"/>
        <v>598.20905912071976</v>
      </c>
      <c r="H70" s="15">
        <f t="shared" si="4"/>
        <v>95.713449459315157</v>
      </c>
      <c r="I70" s="15">
        <f t="shared" si="5"/>
        <v>4924.0049999999956</v>
      </c>
    </row>
    <row r="71" spans="1:9" x14ac:dyDescent="0.25">
      <c r="A71">
        <v>56</v>
      </c>
      <c r="D71" s="14">
        <f t="shared" si="0"/>
        <v>56</v>
      </c>
      <c r="E71" s="15">
        <f t="shared" si="1"/>
        <v>18495.457572094685</v>
      </c>
      <c r="F71" s="15">
        <f t="shared" si="2"/>
        <v>4338.5417207904866</v>
      </c>
      <c r="G71" s="15">
        <f t="shared" si="3"/>
        <v>504.70972345647328</v>
      </c>
      <c r="H71" s="15">
        <f t="shared" si="4"/>
        <v>80.753555753035727</v>
      </c>
      <c r="I71" s="15">
        <f t="shared" si="5"/>
        <v>4924.0049999999956</v>
      </c>
    </row>
    <row r="72" spans="1:9" x14ac:dyDescent="0.25">
      <c r="A72">
        <v>57</v>
      </c>
      <c r="D72" s="14">
        <f t="shared" si="0"/>
        <v>57</v>
      </c>
      <c r="E72" s="15">
        <f t="shared" si="1"/>
        <v>14045.675729490202</v>
      </c>
      <c r="F72" s="15">
        <f t="shared" si="2"/>
        <v>4449.7818426044832</v>
      </c>
      <c r="G72" s="15">
        <f t="shared" si="3"/>
        <v>408.81306672026909</v>
      </c>
      <c r="H72" s="15">
        <f t="shared" si="4"/>
        <v>65.410090675243055</v>
      </c>
      <c r="I72" s="15">
        <f t="shared" si="5"/>
        <v>4924.0049999999956</v>
      </c>
    </row>
    <row r="73" spans="1:9" x14ac:dyDescent="0.25">
      <c r="A73">
        <v>58</v>
      </c>
      <c r="D73" s="14">
        <f t="shared" si="0"/>
        <v>58</v>
      </c>
      <c r="E73" s="15">
        <f t="shared" si="1"/>
        <v>9481.8015706023471</v>
      </c>
      <c r="F73" s="15">
        <f t="shared" si="2"/>
        <v>4563.8741588878556</v>
      </c>
      <c r="G73" s="15">
        <f t="shared" si="3"/>
        <v>310.45762164839653</v>
      </c>
      <c r="H73" s="15">
        <f t="shared" si="4"/>
        <v>49.673219463743443</v>
      </c>
      <c r="I73" s="15">
        <f t="shared" si="5"/>
        <v>4924.0049999999956</v>
      </c>
    </row>
    <row r="74" spans="1:9" x14ac:dyDescent="0.25">
      <c r="A74">
        <v>59</v>
      </c>
      <c r="D74" s="14">
        <f t="shared" si="0"/>
        <v>59</v>
      </c>
      <c r="E74" s="15">
        <f t="shared" si="1"/>
        <v>4800.9097707533401</v>
      </c>
      <c r="F74" s="15">
        <f t="shared" si="2"/>
        <v>4680.8917998490069</v>
      </c>
      <c r="G74" s="15">
        <f t="shared" si="3"/>
        <v>209.58034495774871</v>
      </c>
      <c r="H74" s="15">
        <f t="shared" si="4"/>
        <v>33.532855193239797</v>
      </c>
      <c r="I74" s="15">
        <f t="shared" si="5"/>
        <v>4924.0049999999956</v>
      </c>
    </row>
    <row r="75" spans="1:9" x14ac:dyDescent="0.25">
      <c r="A75">
        <v>60</v>
      </c>
      <c r="D75" s="14">
        <f t="shared" si="0"/>
        <v>60</v>
      </c>
      <c r="E75" s="15">
        <f t="shared" si="1"/>
        <v>-6.3664629124104977E-11</v>
      </c>
      <c r="F75" s="15">
        <f t="shared" si="2"/>
        <v>4800.9097707534038</v>
      </c>
      <c r="G75" s="15">
        <f t="shared" si="3"/>
        <v>106.11657693671735</v>
      </c>
      <c r="H75" s="15">
        <f t="shared" si="4"/>
        <v>16.978652309874775</v>
      </c>
      <c r="I75" s="15">
        <f t="shared" si="5"/>
        <v>4924.0049999999956</v>
      </c>
    </row>
  </sheetData>
  <mergeCells count="12">
    <mergeCell ref="C8:D8"/>
    <mergeCell ref="C9:D9"/>
    <mergeCell ref="H9:I10"/>
    <mergeCell ref="C10:D10"/>
    <mergeCell ref="D13:E13"/>
    <mergeCell ref="C7:D7"/>
    <mergeCell ref="H7:I7"/>
    <mergeCell ref="E1:H2"/>
    <mergeCell ref="C4:D4"/>
    <mergeCell ref="C5:D5"/>
    <mergeCell ref="C6:D6"/>
    <mergeCell ref="H6:I6"/>
  </mergeCells>
  <dataValidations count="2">
    <dataValidation type="list" allowBlank="1" showInputMessage="1" showErrorMessage="1" sqref="E5" xr:uid="{00000000-0002-0000-0500-000000000000}">
      <formula1>"JUBILADO, PENSIONADO LEY"</formula1>
    </dataValidation>
    <dataValidation type="list" allowBlank="1" showInputMessage="1" showErrorMessage="1" sqref="E7" xr:uid="{00000000-0002-0000-0500-000001000000}">
      <formula1>$XFC$2:$XFC$7</formula1>
    </dataValidation>
  </dataValidations>
  <pageMargins left="0.7" right="0.7" top="0.75" bottom="0.75" header="0.3" footer="0.3"/>
  <pageSetup scale="45" fitToWidth="0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D75"/>
  <sheetViews>
    <sheetView showGridLines="0" topLeftCell="B1" zoomScaleNormal="100" workbookViewId="0">
      <selection activeCell="E5" sqref="E5"/>
    </sheetView>
  </sheetViews>
  <sheetFormatPr baseColWidth="10" defaultRowHeight="15" x14ac:dyDescent="0.25"/>
  <cols>
    <col min="1" max="1" width="0" hidden="1" customWidth="1"/>
    <col min="2" max="2" width="4.5703125" customWidth="1"/>
    <col min="4" max="9" width="14.28515625" customWidth="1"/>
    <col min="11" max="11" width="12.5703125" bestFit="1" customWidth="1"/>
    <col min="12" max="13" width="12.28515625" bestFit="1" customWidth="1"/>
    <col min="16384" max="16384" width="13.5703125" bestFit="1" customWidth="1"/>
  </cols>
  <sheetData>
    <row r="1" spans="1:14 16383:16384" x14ac:dyDescent="0.25">
      <c r="E1" s="27" t="s">
        <v>15</v>
      </c>
      <c r="F1" s="27"/>
      <c r="G1" s="27"/>
      <c r="H1" s="27"/>
      <c r="XFC1" t="s">
        <v>22</v>
      </c>
      <c r="XFD1" t="s">
        <v>23</v>
      </c>
    </row>
    <row r="2" spans="1:14 16383:16384" x14ac:dyDescent="0.25">
      <c r="E2" s="27"/>
      <c r="F2" s="27"/>
      <c r="G2" s="27"/>
      <c r="H2" s="27"/>
      <c r="XFC2" s="24">
        <v>30</v>
      </c>
      <c r="XFD2" s="23">
        <v>2.3405680025931311E-2</v>
      </c>
    </row>
    <row r="3" spans="1:14 16383:16384" x14ac:dyDescent="0.25">
      <c r="XFC3" s="24">
        <v>36</v>
      </c>
      <c r="XFD3" s="23">
        <v>2.3405703857123004E-2</v>
      </c>
    </row>
    <row r="4" spans="1:14 16383:16384" x14ac:dyDescent="0.25">
      <c r="C4" s="25" t="s">
        <v>9</v>
      </c>
      <c r="D4" s="25"/>
      <c r="E4" s="5"/>
      <c r="F4" s="1"/>
      <c r="G4" s="1"/>
      <c r="H4" s="10"/>
      <c r="I4" s="10"/>
      <c r="J4" s="1"/>
      <c r="XFC4" s="24">
        <v>42</v>
      </c>
      <c r="XFD4" s="23">
        <v>2.3405690660231987E-2</v>
      </c>
    </row>
    <row r="5" spans="1:14 16383:16384" x14ac:dyDescent="0.25">
      <c r="C5" s="25" t="s">
        <v>10</v>
      </c>
      <c r="D5" s="25"/>
      <c r="E5" s="21" t="s">
        <v>24</v>
      </c>
      <c r="F5" s="1"/>
      <c r="G5" s="1"/>
      <c r="H5" s="1"/>
      <c r="I5" s="1"/>
      <c r="J5" s="1"/>
      <c r="XFC5" s="24">
        <v>48</v>
      </c>
      <c r="XFD5" s="23">
        <v>2.3405678919894146E-2</v>
      </c>
    </row>
    <row r="6" spans="1:14 16383:16384" x14ac:dyDescent="0.25">
      <c r="C6" s="25" t="s">
        <v>19</v>
      </c>
      <c r="D6" s="25"/>
      <c r="E6" s="22">
        <v>200000</v>
      </c>
      <c r="F6" s="1"/>
      <c r="G6" s="1"/>
      <c r="H6" s="26" t="s">
        <v>18</v>
      </c>
      <c r="I6" s="26"/>
      <c r="J6" s="9">
        <f>J7/1.16</f>
        <v>2.0177310367182167E-2</v>
      </c>
      <c r="XFC6" s="24">
        <v>54</v>
      </c>
      <c r="XFD6" s="23">
        <v>2.3405699180374117E-2</v>
      </c>
    </row>
    <row r="7" spans="1:14 16383:16384" x14ac:dyDescent="0.25">
      <c r="C7" s="25" t="s">
        <v>11</v>
      </c>
      <c r="D7" s="25"/>
      <c r="E7" s="2">
        <v>30</v>
      </c>
      <c r="F7" s="1" t="s">
        <v>8</v>
      </c>
      <c r="G7" s="1"/>
      <c r="H7" s="26" t="s">
        <v>17</v>
      </c>
      <c r="I7" s="26"/>
      <c r="J7" s="9">
        <f>VLOOKUP(E7,$XFC$1:$XFD$7,2,0)</f>
        <v>2.3405680025931311E-2</v>
      </c>
      <c r="XFC7" s="24">
        <v>60</v>
      </c>
      <c r="XFD7" s="23">
        <v>2.3405685062164401E-2</v>
      </c>
    </row>
    <row r="8" spans="1:14 16383:16384" x14ac:dyDescent="0.25">
      <c r="C8" s="25" t="s">
        <v>12</v>
      </c>
      <c r="D8" s="25"/>
      <c r="E8" s="3">
        <f>-PMT(J7,E7,E6,0,0)</f>
        <v>9353.5600000000195</v>
      </c>
      <c r="F8" s="1"/>
      <c r="G8" s="1"/>
      <c r="H8" s="1"/>
      <c r="I8" s="1"/>
      <c r="J8" s="1"/>
    </row>
    <row r="9" spans="1:14 16383:16384" ht="15" customHeight="1" x14ac:dyDescent="0.25">
      <c r="C9" s="25" t="s">
        <v>13</v>
      </c>
      <c r="D9" s="25"/>
      <c r="E9" s="3">
        <f>E7*E8</f>
        <v>280606.80000000057</v>
      </c>
      <c r="F9" s="1"/>
      <c r="G9" s="1"/>
      <c r="H9" s="28" t="s">
        <v>20</v>
      </c>
      <c r="I9" s="28"/>
      <c r="J9" s="11">
        <f>+((G13+H13)/F13)/E7</f>
        <v>1.3434466666666749E-2</v>
      </c>
      <c r="K9" s="16"/>
    </row>
    <row r="10" spans="1:14 16383:16384" x14ac:dyDescent="0.25">
      <c r="C10" s="25" t="s">
        <v>14</v>
      </c>
      <c r="D10" s="25"/>
      <c r="E10" s="4" t="s">
        <v>7</v>
      </c>
      <c r="F10" s="1"/>
      <c r="G10" s="1"/>
      <c r="H10" s="28"/>
      <c r="I10" s="28"/>
      <c r="J10" s="1"/>
    </row>
    <row r="11" spans="1:14 16383:16384" x14ac:dyDescent="0.25">
      <c r="H11" s="19" t="s">
        <v>16</v>
      </c>
    </row>
    <row r="12" spans="1:14 16383:16384" s="18" customFormat="1" x14ac:dyDescent="0.25">
      <c r="H12" s="20" t="s">
        <v>16</v>
      </c>
      <c r="I12" s="20"/>
      <c r="J12" s="20"/>
    </row>
    <row r="13" spans="1:14 16383:16384" x14ac:dyDescent="0.25">
      <c r="D13" s="29" t="s">
        <v>6</v>
      </c>
      <c r="E13" s="29"/>
      <c r="F13" s="6">
        <f>SUM(F15:F175)</f>
        <v>200000.00000000009</v>
      </c>
      <c r="G13" s="6">
        <f>SUM(G15:G175)</f>
        <v>69488.620689655625</v>
      </c>
      <c r="H13" s="6">
        <f>SUM(H15:H175)</f>
        <v>11118.1793103449</v>
      </c>
      <c r="I13" s="6">
        <f>SUM(I15:I175)</f>
        <v>280606.80000000069</v>
      </c>
      <c r="M13" s="13"/>
    </row>
    <row r="14" spans="1:14 16383:16384" ht="30" x14ac:dyDescent="0.25">
      <c r="D14" s="7" t="s">
        <v>0</v>
      </c>
      <c r="E14" s="8" t="s">
        <v>5</v>
      </c>
      <c r="F14" s="7" t="s">
        <v>1</v>
      </c>
      <c r="G14" s="7" t="s">
        <v>2</v>
      </c>
      <c r="H14" s="7" t="s">
        <v>3</v>
      </c>
      <c r="I14" s="7" t="s">
        <v>4</v>
      </c>
      <c r="L14" s="17"/>
      <c r="M14" s="17"/>
      <c r="N14" s="17"/>
    </row>
    <row r="15" spans="1:14 16383:16384" x14ac:dyDescent="0.25">
      <c r="A15">
        <v>0</v>
      </c>
      <c r="D15" s="14">
        <f>IF(A15&lt;=$E$7,A15,"")</f>
        <v>0</v>
      </c>
      <c r="E15" s="15">
        <f>IF(D15&lt;=$E$7,IF(D15=0,$E$6,E14-F15),"")</f>
        <v>200000</v>
      </c>
      <c r="F15" s="15">
        <f>IF(D15&lt;=$E$7,IF(D15=0,0,I15-SUM(G15:H15)),"")</f>
        <v>0</v>
      </c>
      <c r="G15" s="15" t="s">
        <v>21</v>
      </c>
      <c r="H15" s="15">
        <v>0</v>
      </c>
      <c r="I15" s="15">
        <v>0</v>
      </c>
      <c r="L15" s="13"/>
      <c r="M15" s="13"/>
      <c r="N15" s="12"/>
    </row>
    <row r="16" spans="1:14 16383:16384" x14ac:dyDescent="0.25">
      <c r="A16">
        <v>1</v>
      </c>
      <c r="D16" s="14">
        <f t="shared" ref="D16:D75" si="0">IF(A16&lt;=$E$7,A16,"")</f>
        <v>1</v>
      </c>
      <c r="E16" s="15">
        <f>IF(D16&lt;=$E$7,IF(D16=0,$E$6,E15-F16),"")</f>
        <v>195327.57600518625</v>
      </c>
      <c r="F16" s="15">
        <f>IF(D16&lt;=$E$7,IF(D16=0,0,I16-SUM(G16:H16)),"")</f>
        <v>4672.4239948137565</v>
      </c>
      <c r="G16" s="15">
        <f>IF(D16&lt;=$E$7,IFERROR(E15*$J$6,""),"")</f>
        <v>4035.4620734364335</v>
      </c>
      <c r="H16" s="15">
        <f>IFERROR(G16*16%,"")</f>
        <v>645.67393174982942</v>
      </c>
      <c r="I16" s="15">
        <f>IF(D16&lt;=$E$7,$E$8,"")</f>
        <v>9353.5600000000195</v>
      </c>
    </row>
    <row r="17" spans="1:9" x14ac:dyDescent="0.25">
      <c r="A17">
        <v>2</v>
      </c>
      <c r="D17" s="14">
        <f t="shared" si="0"/>
        <v>2</v>
      </c>
      <c r="E17" s="15">
        <f t="shared" ref="E17:E75" si="1">IF(D17&lt;=$E$7,IF(D17=0,$E$6,E16-F17),"")</f>
        <v>190545.7907494044</v>
      </c>
      <c r="F17" s="15">
        <f t="shared" ref="F17:F75" si="2">IF(D17&lt;=$E$7,IF(D17=0,0,I17-SUM(G17:H17)),"")</f>
        <v>4781.7852557818514</v>
      </c>
      <c r="G17" s="15">
        <f t="shared" ref="G17:G75" si="3">IF(D17&lt;=$E$7,IFERROR(E16*$J$6,""),"")</f>
        <v>3941.1851243260071</v>
      </c>
      <c r="H17" s="15">
        <f t="shared" ref="H17:H75" si="4">IFERROR(G17*16%,"")</f>
        <v>630.58961989216118</v>
      </c>
      <c r="I17" s="15">
        <f t="shared" ref="I17:I75" si="5">IF(D17&lt;=$E$7,$E$8,"")</f>
        <v>9353.5600000000195</v>
      </c>
    </row>
    <row r="18" spans="1:9" x14ac:dyDescent="0.25">
      <c r="A18">
        <v>3</v>
      </c>
      <c r="D18" s="14">
        <f t="shared" si="0"/>
        <v>3</v>
      </c>
      <c r="E18" s="15">
        <f t="shared" si="1"/>
        <v>185652.08455797299</v>
      </c>
      <c r="F18" s="15">
        <f t="shared" si="2"/>
        <v>4893.7061914313972</v>
      </c>
      <c r="G18" s="15">
        <f t="shared" si="3"/>
        <v>3844.7015591108811</v>
      </c>
      <c r="H18" s="15">
        <f t="shared" si="4"/>
        <v>615.15224945774105</v>
      </c>
      <c r="I18" s="15">
        <f t="shared" si="5"/>
        <v>9353.5600000000195</v>
      </c>
    </row>
    <row r="19" spans="1:9" x14ac:dyDescent="0.25">
      <c r="A19">
        <v>4</v>
      </c>
      <c r="D19" s="14">
        <f t="shared" si="0"/>
        <v>4</v>
      </c>
      <c r="E19" s="15">
        <f t="shared" si="1"/>
        <v>180643.83784528403</v>
      </c>
      <c r="F19" s="15">
        <f t="shared" si="2"/>
        <v>5008.2467126889596</v>
      </c>
      <c r="G19" s="15">
        <f t="shared" si="3"/>
        <v>3745.9597304405688</v>
      </c>
      <c r="H19" s="15">
        <f t="shared" si="4"/>
        <v>599.35355687049105</v>
      </c>
      <c r="I19" s="15">
        <f t="shared" si="5"/>
        <v>9353.5600000000195</v>
      </c>
    </row>
    <row r="20" spans="1:9" x14ac:dyDescent="0.25">
      <c r="A20">
        <v>5</v>
      </c>
      <c r="D20" s="14">
        <f t="shared" si="0"/>
        <v>5</v>
      </c>
      <c r="E20" s="15">
        <f t="shared" si="1"/>
        <v>175518.36971254693</v>
      </c>
      <c r="F20" s="15">
        <f t="shared" si="2"/>
        <v>5125.4681327370799</v>
      </c>
      <c r="G20" s="15">
        <f t="shared" si="3"/>
        <v>3644.9067821232238</v>
      </c>
      <c r="H20" s="15">
        <f t="shared" si="4"/>
        <v>583.18508513971585</v>
      </c>
      <c r="I20" s="15">
        <f t="shared" si="5"/>
        <v>9353.5600000000195</v>
      </c>
    </row>
    <row r="21" spans="1:9" x14ac:dyDescent="0.25">
      <c r="A21">
        <v>6</v>
      </c>
      <c r="D21" s="14">
        <f t="shared" si="0"/>
        <v>6</v>
      </c>
      <c r="E21" s="15">
        <f t="shared" si="1"/>
        <v>170272.93651271189</v>
      </c>
      <c r="F21" s="15">
        <f t="shared" si="2"/>
        <v>5245.4331998350317</v>
      </c>
      <c r="G21" s="15">
        <f t="shared" si="3"/>
        <v>3541.4886208318858</v>
      </c>
      <c r="H21" s="15">
        <f t="shared" si="4"/>
        <v>566.63817933310179</v>
      </c>
      <c r="I21" s="15">
        <f t="shared" si="5"/>
        <v>9353.5600000000195</v>
      </c>
    </row>
    <row r="22" spans="1:9" x14ac:dyDescent="0.25">
      <c r="A22">
        <v>7</v>
      </c>
      <c r="D22" s="14">
        <f t="shared" si="0"/>
        <v>7</v>
      </c>
      <c r="E22" s="15">
        <f t="shared" si="1"/>
        <v>164904.73038180414</v>
      </c>
      <c r="F22" s="15">
        <f t="shared" si="2"/>
        <v>5368.2061309077681</v>
      </c>
      <c r="G22" s="15">
        <f t="shared" si="3"/>
        <v>3435.6498871484928</v>
      </c>
      <c r="H22" s="15">
        <f t="shared" si="4"/>
        <v>549.70398194375889</v>
      </c>
      <c r="I22" s="15">
        <f t="shared" si="5"/>
        <v>9353.5600000000195</v>
      </c>
    </row>
    <row r="23" spans="1:9" x14ac:dyDescent="0.25">
      <c r="A23">
        <v>8</v>
      </c>
      <c r="D23" s="14">
        <f t="shared" si="0"/>
        <v>8</v>
      </c>
      <c r="E23" s="15">
        <f t="shared" si="1"/>
        <v>159410.87773588311</v>
      </c>
      <c r="F23" s="15">
        <f t="shared" si="2"/>
        <v>5493.852645921037</v>
      </c>
      <c r="G23" s="15">
        <f t="shared" si="3"/>
        <v>3327.333925930157</v>
      </c>
      <c r="H23" s="15">
        <f t="shared" si="4"/>
        <v>532.37342814882516</v>
      </c>
      <c r="I23" s="15">
        <f t="shared" si="5"/>
        <v>9353.5600000000195</v>
      </c>
    </row>
    <row r="24" spans="1:9" x14ac:dyDescent="0.25">
      <c r="A24">
        <v>9</v>
      </c>
      <c r="D24" s="14">
        <f t="shared" si="0"/>
        <v>9</v>
      </c>
      <c r="E24" s="15">
        <f t="shared" si="1"/>
        <v>153788.43773282203</v>
      </c>
      <c r="F24" s="15">
        <f t="shared" si="2"/>
        <v>5622.4400030610814</v>
      </c>
      <c r="G24" s="15">
        <f t="shared" si="3"/>
        <v>3216.4827559818432</v>
      </c>
      <c r="H24" s="15">
        <f t="shared" si="4"/>
        <v>514.63724095709495</v>
      </c>
      <c r="I24" s="15">
        <f t="shared" si="5"/>
        <v>9353.5600000000195</v>
      </c>
    </row>
    <row r="25" spans="1:9" x14ac:dyDescent="0.25">
      <c r="A25">
        <v>10</v>
      </c>
      <c r="D25" s="14">
        <f t="shared" si="0"/>
        <v>10</v>
      </c>
      <c r="E25" s="15">
        <f t="shared" si="1"/>
        <v>148034.4006980843</v>
      </c>
      <c r="F25" s="15">
        <f t="shared" si="2"/>
        <v>5754.0370347377248</v>
      </c>
      <c r="G25" s="15">
        <f t="shared" si="3"/>
        <v>3103.0370390192193</v>
      </c>
      <c r="H25" s="15">
        <f t="shared" si="4"/>
        <v>496.48592624307508</v>
      </c>
      <c r="I25" s="15">
        <f t="shared" si="5"/>
        <v>9353.5600000000195</v>
      </c>
    </row>
    <row r="26" spans="1:9" x14ac:dyDescent="0.25">
      <c r="A26">
        <v>11</v>
      </c>
      <c r="D26" s="14">
        <f t="shared" si="0"/>
        <v>11</v>
      </c>
      <c r="E26" s="15">
        <f t="shared" si="1"/>
        <v>142145.68651365413</v>
      </c>
      <c r="F26" s="15">
        <f t="shared" si="2"/>
        <v>5888.714184430155</v>
      </c>
      <c r="G26" s="15">
        <f t="shared" si="3"/>
        <v>2986.9360479050551</v>
      </c>
      <c r="H26" s="15">
        <f t="shared" si="4"/>
        <v>477.90976766480884</v>
      </c>
      <c r="I26" s="15">
        <f t="shared" si="5"/>
        <v>9353.5600000000195</v>
      </c>
    </row>
    <row r="27" spans="1:9" x14ac:dyDescent="0.25">
      <c r="A27">
        <v>12</v>
      </c>
      <c r="D27" s="14">
        <f t="shared" si="0"/>
        <v>12</v>
      </c>
      <c r="E27" s="15">
        <f t="shared" si="1"/>
        <v>136119.14296925903</v>
      </c>
      <c r="F27" s="15">
        <f t="shared" si="2"/>
        <v>6026.543544395091</v>
      </c>
      <c r="G27" s="15">
        <f t="shared" si="3"/>
        <v>2868.1176341421797</v>
      </c>
      <c r="H27" s="15">
        <f t="shared" si="4"/>
        <v>458.89882146274874</v>
      </c>
      <c r="I27" s="15">
        <f t="shared" si="5"/>
        <v>9353.5600000000195</v>
      </c>
    </row>
    <row r="28" spans="1:9" x14ac:dyDescent="0.25">
      <c r="A28">
        <v>13</v>
      </c>
      <c r="D28" s="14">
        <f t="shared" si="0"/>
        <v>13</v>
      </c>
      <c r="E28" s="15">
        <f t="shared" si="1"/>
        <v>129951.54407500148</v>
      </c>
      <c r="F28" s="15">
        <f t="shared" si="2"/>
        <v>6167.5988942575441</v>
      </c>
      <c r="G28" s="15">
        <f t="shared" si="3"/>
        <v>2746.5181946055818</v>
      </c>
      <c r="H28" s="15">
        <f t="shared" si="4"/>
        <v>439.44291113689309</v>
      </c>
      <c r="I28" s="15">
        <f t="shared" si="5"/>
        <v>9353.5600000000195</v>
      </c>
    </row>
    <row r="29" spans="1:9" x14ac:dyDescent="0.25">
      <c r="A29">
        <v>14</v>
      </c>
      <c r="D29" s="14">
        <f t="shared" si="0"/>
        <v>14</v>
      </c>
      <c r="E29" s="15">
        <f t="shared" si="1"/>
        <v>123639.58833449666</v>
      </c>
      <c r="F29" s="15">
        <f t="shared" si="2"/>
        <v>6311.9557405048245</v>
      </c>
      <c r="G29" s="15">
        <f t="shared" si="3"/>
        <v>2622.0726374958576</v>
      </c>
      <c r="H29" s="15">
        <f t="shared" si="4"/>
        <v>419.53162199933723</v>
      </c>
      <c r="I29" s="15">
        <f t="shared" si="5"/>
        <v>9353.5600000000195</v>
      </c>
    </row>
    <row r="30" spans="1:9" x14ac:dyDescent="0.25">
      <c r="A30">
        <v>15</v>
      </c>
      <c r="D30" s="14">
        <f t="shared" si="0"/>
        <v>15</v>
      </c>
      <c r="E30" s="15">
        <f t="shared" si="1"/>
        <v>117179.89697759174</v>
      </c>
      <c r="F30" s="15">
        <f t="shared" si="2"/>
        <v>6459.6913569049211</v>
      </c>
      <c r="G30" s="15">
        <f t="shared" si="3"/>
        <v>2494.7143474957747</v>
      </c>
      <c r="H30" s="15">
        <f t="shared" si="4"/>
        <v>399.15429559932397</v>
      </c>
      <c r="I30" s="15">
        <f t="shared" si="5"/>
        <v>9353.5600000000195</v>
      </c>
    </row>
    <row r="31" spans="1:9" x14ac:dyDescent="0.25">
      <c r="A31">
        <v>16</v>
      </c>
      <c r="D31" s="14">
        <f t="shared" si="0"/>
        <v>16</v>
      </c>
      <c r="E31" s="15">
        <f t="shared" si="1"/>
        <v>110569.01215172082</v>
      </c>
      <c r="F31" s="15">
        <f t="shared" si="2"/>
        <v>6610.8848258709113</v>
      </c>
      <c r="G31" s="15">
        <f t="shared" si="3"/>
        <v>2364.3751501113002</v>
      </c>
      <c r="H31" s="15">
        <f t="shared" si="4"/>
        <v>378.30002401780803</v>
      </c>
      <c r="I31" s="15">
        <f t="shared" si="5"/>
        <v>9353.5600000000195</v>
      </c>
    </row>
    <row r="32" spans="1:9" x14ac:dyDescent="0.25">
      <c r="A32">
        <v>17</v>
      </c>
      <c r="D32" s="14">
        <f t="shared" si="0"/>
        <v>17</v>
      </c>
      <c r="E32" s="15">
        <f t="shared" si="1"/>
        <v>103803.39507092729</v>
      </c>
      <c r="F32" s="15">
        <f t="shared" si="2"/>
        <v>6765.6170807935305</v>
      </c>
      <c r="G32" s="15">
        <f t="shared" si="3"/>
        <v>2230.9852751780077</v>
      </c>
      <c r="H32" s="15">
        <f t="shared" si="4"/>
        <v>356.95764402848124</v>
      </c>
      <c r="I32" s="15">
        <f t="shared" si="5"/>
        <v>9353.5600000000195</v>
      </c>
    </row>
    <row r="33" spans="1:9" x14ac:dyDescent="0.25">
      <c r="A33">
        <v>18</v>
      </c>
      <c r="D33" s="14">
        <f t="shared" si="0"/>
        <v>18</v>
      </c>
      <c r="E33" s="15">
        <f t="shared" si="1"/>
        <v>96879.424121562726</v>
      </c>
      <c r="F33" s="15">
        <f t="shared" si="2"/>
        <v>6923.9709493645596</v>
      </c>
      <c r="G33" s="15">
        <f t="shared" si="3"/>
        <v>2094.4733195133276</v>
      </c>
      <c r="H33" s="15">
        <f t="shared" si="4"/>
        <v>335.11573112213244</v>
      </c>
      <c r="I33" s="15">
        <f t="shared" si="5"/>
        <v>9353.5600000000195</v>
      </c>
    </row>
    <row r="34" spans="1:9" x14ac:dyDescent="0.25">
      <c r="A34">
        <v>19</v>
      </c>
      <c r="D34" s="14">
        <f t="shared" si="0"/>
        <v>19</v>
      </c>
      <c r="E34" s="15">
        <f t="shared" si="1"/>
        <v>89793.392923648498</v>
      </c>
      <c r="F34" s="15">
        <f t="shared" si="2"/>
        <v>7086.0311979142307</v>
      </c>
      <c r="G34" s="15">
        <f t="shared" si="3"/>
        <v>1954.7662086946457</v>
      </c>
      <c r="H34" s="15">
        <f t="shared" si="4"/>
        <v>312.7625933911433</v>
      </c>
      <c r="I34" s="15">
        <f t="shared" si="5"/>
        <v>9353.5600000000195</v>
      </c>
    </row>
    <row r="35" spans="1:9" x14ac:dyDescent="0.25">
      <c r="A35">
        <v>20</v>
      </c>
      <c r="D35" s="14">
        <f t="shared" si="0"/>
        <v>20</v>
      </c>
      <c r="E35" s="15">
        <f t="shared" si="1"/>
        <v>82541.508346862116</v>
      </c>
      <c r="F35" s="15">
        <f t="shared" si="2"/>
        <v>7251.8845767863777</v>
      </c>
      <c r="G35" s="15">
        <f t="shared" si="3"/>
        <v>1811.7891579427946</v>
      </c>
      <c r="H35" s="15">
        <f t="shared" si="4"/>
        <v>289.88626527084716</v>
      </c>
      <c r="I35" s="15">
        <f t="shared" si="5"/>
        <v>9353.5600000000195</v>
      </c>
    </row>
    <row r="36" spans="1:9" x14ac:dyDescent="0.25">
      <c r="A36">
        <v>21</v>
      </c>
      <c r="D36" s="14">
        <f t="shared" si="0"/>
        <v>21</v>
      </c>
      <c r="E36" s="15">
        <f t="shared" si="1"/>
        <v>75119.888480086491</v>
      </c>
      <c r="F36" s="15">
        <f t="shared" si="2"/>
        <v>7421.6198667756262</v>
      </c>
      <c r="G36" s="15">
        <f t="shared" si="3"/>
        <v>1665.4656320899944</v>
      </c>
      <c r="H36" s="15">
        <f t="shared" si="4"/>
        <v>266.47450113439913</v>
      </c>
      <c r="I36" s="15">
        <f t="shared" si="5"/>
        <v>9353.5600000000195</v>
      </c>
    </row>
    <row r="37" spans="1:9" x14ac:dyDescent="0.25">
      <c r="A37">
        <v>22</v>
      </c>
      <c r="D37" s="14">
        <f t="shared" si="0"/>
        <v>22</v>
      </c>
      <c r="E37" s="15">
        <f t="shared" si="1"/>
        <v>67524.560553435018</v>
      </c>
      <c r="F37" s="15">
        <f t="shared" si="2"/>
        <v>7595.327926651471</v>
      </c>
      <c r="G37" s="15">
        <f t="shared" si="3"/>
        <v>1515.7173046108173</v>
      </c>
      <c r="H37" s="15">
        <f t="shared" si="4"/>
        <v>242.51476873773078</v>
      </c>
      <c r="I37" s="15">
        <f t="shared" si="5"/>
        <v>9353.5600000000195</v>
      </c>
    </row>
    <row r="38" spans="1:9" x14ac:dyDescent="0.25">
      <c r="A38">
        <v>23</v>
      </c>
      <c r="D38" s="14">
        <f t="shared" si="0"/>
        <v>23</v>
      </c>
      <c r="E38" s="15">
        <f t="shared" si="1"/>
        <v>59751.458811640325</v>
      </c>
      <c r="F38" s="15">
        <f t="shared" si="2"/>
        <v>7773.101741794696</v>
      </c>
      <c r="G38" s="15">
        <f t="shared" si="3"/>
        <v>1362.4640156942444</v>
      </c>
      <c r="H38" s="15">
        <f t="shared" si="4"/>
        <v>217.99424251107911</v>
      </c>
      <c r="I38" s="15">
        <f t="shared" si="5"/>
        <v>9353.5600000000195</v>
      </c>
    </row>
    <row r="39" spans="1:9" x14ac:dyDescent="0.25">
      <c r="A39">
        <v>24</v>
      </c>
      <c r="D39" s="14">
        <f t="shared" si="0"/>
        <v>24</v>
      </c>
      <c r="E39" s="15">
        <f t="shared" si="1"/>
        <v>51796.422337668177</v>
      </c>
      <c r="F39" s="15">
        <f t="shared" si="2"/>
        <v>7955.0364739721517</v>
      </c>
      <c r="G39" s="15">
        <f t="shared" si="3"/>
        <v>1205.6237293343686</v>
      </c>
      <c r="H39" s="15">
        <f t="shared" si="4"/>
        <v>192.89979669349898</v>
      </c>
      <c r="I39" s="15">
        <f t="shared" si="5"/>
        <v>9353.5600000000195</v>
      </c>
    </row>
    <row r="40" spans="1:9" x14ac:dyDescent="0.25">
      <c r="A40">
        <v>25</v>
      </c>
      <c r="D40" s="14">
        <f t="shared" si="0"/>
        <v>25</v>
      </c>
      <c r="E40" s="15">
        <f t="shared" si="1"/>
        <v>43655.192825391619</v>
      </c>
      <c r="F40" s="15">
        <f t="shared" si="2"/>
        <v>8141.2295122765572</v>
      </c>
      <c r="G40" s="15">
        <f t="shared" si="3"/>
        <v>1045.1124894167781</v>
      </c>
      <c r="H40" s="15">
        <f t="shared" si="4"/>
        <v>167.21799830668451</v>
      </c>
      <c r="I40" s="15">
        <f t="shared" si="5"/>
        <v>9353.5600000000195</v>
      </c>
    </row>
    <row r="41" spans="1:9" x14ac:dyDescent="0.25">
      <c r="A41">
        <v>26</v>
      </c>
      <c r="D41" s="14">
        <f t="shared" si="0"/>
        <v>26</v>
      </c>
      <c r="E41" s="15">
        <f t="shared" si="1"/>
        <v>35323.412300133044</v>
      </c>
      <c r="F41" s="15">
        <f t="shared" si="2"/>
        <v>8331.7805252585713</v>
      </c>
      <c r="G41" s="15">
        <f t="shared" si="3"/>
        <v>880.84437477711083</v>
      </c>
      <c r="H41" s="15">
        <f t="shared" si="4"/>
        <v>140.93509996433772</v>
      </c>
      <c r="I41" s="15">
        <f t="shared" si="5"/>
        <v>9353.5600000000195</v>
      </c>
    </row>
    <row r="42" spans="1:9" x14ac:dyDescent="0.25">
      <c r="A42">
        <v>27</v>
      </c>
      <c r="D42" s="14">
        <f t="shared" si="0"/>
        <v>27</v>
      </c>
      <c r="E42" s="15">
        <f t="shared" si="1"/>
        <v>26796.620785853986</v>
      </c>
      <c r="F42" s="15">
        <f t="shared" si="2"/>
        <v>8526.7915142790589</v>
      </c>
      <c r="G42" s="15">
        <f t="shared" si="3"/>
        <v>712.7314532077246</v>
      </c>
      <c r="H42" s="15">
        <f t="shared" si="4"/>
        <v>114.03703251323594</v>
      </c>
      <c r="I42" s="15">
        <f t="shared" si="5"/>
        <v>9353.5600000000195</v>
      </c>
    </row>
    <row r="43" spans="1:9" x14ac:dyDescent="0.25">
      <c r="A43">
        <v>28</v>
      </c>
      <c r="D43" s="14">
        <f t="shared" si="0"/>
        <v>28</v>
      </c>
      <c r="E43" s="15">
        <f t="shared" si="1"/>
        <v>18070.253917743885</v>
      </c>
      <c r="F43" s="15">
        <f t="shared" si="2"/>
        <v>8726.3668681101008</v>
      </c>
      <c r="G43" s="15">
        <f t="shared" si="3"/>
        <v>540.6837343878608</v>
      </c>
      <c r="H43" s="15">
        <f t="shared" si="4"/>
        <v>86.509397502057723</v>
      </c>
      <c r="I43" s="15">
        <f t="shared" si="5"/>
        <v>9353.5600000000195</v>
      </c>
    </row>
    <row r="44" spans="1:9" x14ac:dyDescent="0.25">
      <c r="A44">
        <v>29</v>
      </c>
      <c r="D44" s="14">
        <f t="shared" si="0"/>
        <v>29</v>
      </c>
      <c r="E44" s="15">
        <f t="shared" si="1"/>
        <v>9139.6404989299099</v>
      </c>
      <c r="F44" s="15">
        <f t="shared" si="2"/>
        <v>8930.6134188139749</v>
      </c>
      <c r="G44" s="15">
        <f t="shared" si="3"/>
        <v>364.60912171210788</v>
      </c>
      <c r="H44" s="15">
        <f t="shared" si="4"/>
        <v>58.337459473937258</v>
      </c>
      <c r="I44" s="15">
        <f t="shared" si="5"/>
        <v>9353.5600000000195</v>
      </c>
    </row>
    <row r="45" spans="1:9" x14ac:dyDescent="0.25">
      <c r="A45">
        <v>30</v>
      </c>
      <c r="D45" s="14">
        <f t="shared" si="0"/>
        <v>30</v>
      </c>
      <c r="E45" s="15">
        <f t="shared" si="1"/>
        <v>-1.127773430198431E-10</v>
      </c>
      <c r="F45" s="15">
        <f t="shared" si="2"/>
        <v>9139.6404989300227</v>
      </c>
      <c r="G45" s="15">
        <f t="shared" si="3"/>
        <v>184.41336299137646</v>
      </c>
      <c r="H45" s="15">
        <f t="shared" si="4"/>
        <v>29.506138078620236</v>
      </c>
      <c r="I45" s="15">
        <f t="shared" si="5"/>
        <v>9353.5600000000195</v>
      </c>
    </row>
    <row r="46" spans="1:9" x14ac:dyDescent="0.25">
      <c r="A46">
        <v>31</v>
      </c>
      <c r="D46" s="14" t="str">
        <f t="shared" si="0"/>
        <v/>
      </c>
      <c r="E46" s="15" t="str">
        <f t="shared" si="1"/>
        <v/>
      </c>
      <c r="F46" s="15" t="str">
        <f t="shared" si="2"/>
        <v/>
      </c>
      <c r="G46" s="15" t="str">
        <f t="shared" si="3"/>
        <v/>
      </c>
      <c r="H46" s="15" t="str">
        <f t="shared" si="4"/>
        <v/>
      </c>
      <c r="I46" s="15" t="str">
        <f t="shared" si="5"/>
        <v/>
      </c>
    </row>
    <row r="47" spans="1:9" x14ac:dyDescent="0.25">
      <c r="A47">
        <v>32</v>
      </c>
      <c r="D47" s="14" t="str">
        <f t="shared" si="0"/>
        <v/>
      </c>
      <c r="E47" s="15" t="str">
        <f t="shared" si="1"/>
        <v/>
      </c>
      <c r="F47" s="15" t="str">
        <f t="shared" si="2"/>
        <v/>
      </c>
      <c r="G47" s="15" t="str">
        <f t="shared" si="3"/>
        <v/>
      </c>
      <c r="H47" s="15" t="str">
        <f t="shared" si="4"/>
        <v/>
      </c>
      <c r="I47" s="15" t="str">
        <f t="shared" si="5"/>
        <v/>
      </c>
    </row>
    <row r="48" spans="1:9" x14ac:dyDescent="0.25">
      <c r="A48">
        <v>33</v>
      </c>
      <c r="D48" s="14" t="str">
        <f t="shared" si="0"/>
        <v/>
      </c>
      <c r="E48" s="15" t="str">
        <f t="shared" si="1"/>
        <v/>
      </c>
      <c r="F48" s="15" t="str">
        <f t="shared" si="2"/>
        <v/>
      </c>
      <c r="G48" s="15" t="str">
        <f t="shared" si="3"/>
        <v/>
      </c>
      <c r="H48" s="15" t="str">
        <f t="shared" si="4"/>
        <v/>
      </c>
      <c r="I48" s="15" t="str">
        <f t="shared" si="5"/>
        <v/>
      </c>
    </row>
    <row r="49" spans="1:9" x14ac:dyDescent="0.25">
      <c r="A49">
        <v>34</v>
      </c>
      <c r="D49" s="14" t="str">
        <f t="shared" si="0"/>
        <v/>
      </c>
      <c r="E49" s="15" t="str">
        <f t="shared" si="1"/>
        <v/>
      </c>
      <c r="F49" s="15" t="str">
        <f t="shared" si="2"/>
        <v/>
      </c>
      <c r="G49" s="15" t="str">
        <f t="shared" si="3"/>
        <v/>
      </c>
      <c r="H49" s="15" t="str">
        <f t="shared" si="4"/>
        <v/>
      </c>
      <c r="I49" s="15" t="str">
        <f t="shared" si="5"/>
        <v/>
      </c>
    </row>
    <row r="50" spans="1:9" x14ac:dyDescent="0.25">
      <c r="A50">
        <v>35</v>
      </c>
      <c r="D50" s="14" t="str">
        <f t="shared" si="0"/>
        <v/>
      </c>
      <c r="E50" s="15" t="str">
        <f t="shared" si="1"/>
        <v/>
      </c>
      <c r="F50" s="15" t="str">
        <f t="shared" si="2"/>
        <v/>
      </c>
      <c r="G50" s="15" t="str">
        <f t="shared" si="3"/>
        <v/>
      </c>
      <c r="H50" s="15" t="str">
        <f t="shared" si="4"/>
        <v/>
      </c>
      <c r="I50" s="15" t="str">
        <f t="shared" si="5"/>
        <v/>
      </c>
    </row>
    <row r="51" spans="1:9" x14ac:dyDescent="0.25">
      <c r="A51">
        <v>36</v>
      </c>
      <c r="D51" s="14" t="str">
        <f t="shared" si="0"/>
        <v/>
      </c>
      <c r="E51" s="15" t="str">
        <f>IF(D51&lt;=$E$7,IF(D51=0,$E$6,E50-F51),"")</f>
        <v/>
      </c>
      <c r="F51" s="15" t="str">
        <f t="shared" si="2"/>
        <v/>
      </c>
      <c r="G51" s="15" t="str">
        <f t="shared" si="3"/>
        <v/>
      </c>
      <c r="H51" s="15" t="str">
        <f t="shared" si="4"/>
        <v/>
      </c>
      <c r="I51" s="15" t="str">
        <f t="shared" si="5"/>
        <v/>
      </c>
    </row>
    <row r="52" spans="1:9" x14ac:dyDescent="0.25">
      <c r="A52">
        <v>37</v>
      </c>
      <c r="D52" s="14" t="str">
        <f t="shared" si="0"/>
        <v/>
      </c>
      <c r="E52" s="15" t="str">
        <f t="shared" si="1"/>
        <v/>
      </c>
      <c r="F52" s="15" t="str">
        <f t="shared" si="2"/>
        <v/>
      </c>
      <c r="G52" s="15" t="str">
        <f t="shared" si="3"/>
        <v/>
      </c>
      <c r="H52" s="15" t="str">
        <f t="shared" si="4"/>
        <v/>
      </c>
      <c r="I52" s="15" t="str">
        <f t="shared" si="5"/>
        <v/>
      </c>
    </row>
    <row r="53" spans="1:9" x14ac:dyDescent="0.25">
      <c r="A53">
        <v>38</v>
      </c>
      <c r="D53" s="14" t="str">
        <f t="shared" si="0"/>
        <v/>
      </c>
      <c r="E53" s="15" t="str">
        <f t="shared" si="1"/>
        <v/>
      </c>
      <c r="F53" s="15" t="str">
        <f t="shared" si="2"/>
        <v/>
      </c>
      <c r="G53" s="15" t="str">
        <f t="shared" si="3"/>
        <v/>
      </c>
      <c r="H53" s="15" t="str">
        <f t="shared" si="4"/>
        <v/>
      </c>
      <c r="I53" s="15" t="str">
        <f t="shared" si="5"/>
        <v/>
      </c>
    </row>
    <row r="54" spans="1:9" x14ac:dyDescent="0.25">
      <c r="A54">
        <v>39</v>
      </c>
      <c r="D54" s="14" t="str">
        <f t="shared" si="0"/>
        <v/>
      </c>
      <c r="E54" s="15" t="str">
        <f t="shared" si="1"/>
        <v/>
      </c>
      <c r="F54" s="15" t="str">
        <f t="shared" si="2"/>
        <v/>
      </c>
      <c r="G54" s="15" t="str">
        <f t="shared" si="3"/>
        <v/>
      </c>
      <c r="H54" s="15" t="str">
        <f t="shared" si="4"/>
        <v/>
      </c>
      <c r="I54" s="15" t="str">
        <f t="shared" si="5"/>
        <v/>
      </c>
    </row>
    <row r="55" spans="1:9" x14ac:dyDescent="0.25">
      <c r="A55">
        <v>40</v>
      </c>
      <c r="D55" s="14" t="str">
        <f t="shared" si="0"/>
        <v/>
      </c>
      <c r="E55" s="15" t="str">
        <f t="shared" si="1"/>
        <v/>
      </c>
      <c r="F55" s="15" t="str">
        <f t="shared" si="2"/>
        <v/>
      </c>
      <c r="G55" s="15" t="str">
        <f t="shared" si="3"/>
        <v/>
      </c>
      <c r="H55" s="15" t="str">
        <f t="shared" si="4"/>
        <v/>
      </c>
      <c r="I55" s="15" t="str">
        <f t="shared" si="5"/>
        <v/>
      </c>
    </row>
    <row r="56" spans="1:9" x14ac:dyDescent="0.25">
      <c r="A56">
        <v>41</v>
      </c>
      <c r="D56" s="14" t="str">
        <f t="shared" si="0"/>
        <v/>
      </c>
      <c r="E56" s="15" t="str">
        <f t="shared" si="1"/>
        <v/>
      </c>
      <c r="F56" s="15" t="str">
        <f t="shared" si="2"/>
        <v/>
      </c>
      <c r="G56" s="15" t="str">
        <f t="shared" si="3"/>
        <v/>
      </c>
      <c r="H56" s="15" t="str">
        <f t="shared" si="4"/>
        <v/>
      </c>
      <c r="I56" s="15" t="str">
        <f t="shared" si="5"/>
        <v/>
      </c>
    </row>
    <row r="57" spans="1:9" x14ac:dyDescent="0.25">
      <c r="A57">
        <v>42</v>
      </c>
      <c r="D57" s="14" t="str">
        <f t="shared" si="0"/>
        <v/>
      </c>
      <c r="E57" s="15" t="str">
        <f t="shared" si="1"/>
        <v/>
      </c>
      <c r="F57" s="15" t="str">
        <f t="shared" si="2"/>
        <v/>
      </c>
      <c r="G57" s="15" t="str">
        <f t="shared" si="3"/>
        <v/>
      </c>
      <c r="H57" s="15" t="str">
        <f t="shared" si="4"/>
        <v/>
      </c>
      <c r="I57" s="15" t="str">
        <f t="shared" si="5"/>
        <v/>
      </c>
    </row>
    <row r="58" spans="1:9" x14ac:dyDescent="0.25">
      <c r="A58">
        <v>43</v>
      </c>
      <c r="D58" s="14" t="str">
        <f t="shared" si="0"/>
        <v/>
      </c>
      <c r="E58" s="15" t="str">
        <f t="shared" si="1"/>
        <v/>
      </c>
      <c r="F58" s="15" t="str">
        <f t="shared" si="2"/>
        <v/>
      </c>
      <c r="G58" s="15" t="str">
        <f t="shared" si="3"/>
        <v/>
      </c>
      <c r="H58" s="15" t="str">
        <f t="shared" si="4"/>
        <v/>
      </c>
      <c r="I58" s="15" t="str">
        <f t="shared" si="5"/>
        <v/>
      </c>
    </row>
    <row r="59" spans="1:9" x14ac:dyDescent="0.25">
      <c r="A59">
        <v>44</v>
      </c>
      <c r="D59" s="14" t="str">
        <f t="shared" si="0"/>
        <v/>
      </c>
      <c r="E59" s="15" t="str">
        <f t="shared" si="1"/>
        <v/>
      </c>
      <c r="F59" s="15" t="str">
        <f t="shared" si="2"/>
        <v/>
      </c>
      <c r="G59" s="15" t="str">
        <f t="shared" si="3"/>
        <v/>
      </c>
      <c r="H59" s="15" t="str">
        <f t="shared" si="4"/>
        <v/>
      </c>
      <c r="I59" s="15" t="str">
        <f t="shared" si="5"/>
        <v/>
      </c>
    </row>
    <row r="60" spans="1:9" x14ac:dyDescent="0.25">
      <c r="A60">
        <v>45</v>
      </c>
      <c r="D60" s="14" t="str">
        <f t="shared" si="0"/>
        <v/>
      </c>
      <c r="E60" s="15" t="str">
        <f t="shared" si="1"/>
        <v/>
      </c>
      <c r="F60" s="15" t="str">
        <f t="shared" si="2"/>
        <v/>
      </c>
      <c r="G60" s="15" t="str">
        <f t="shared" si="3"/>
        <v/>
      </c>
      <c r="H60" s="15" t="str">
        <f t="shared" si="4"/>
        <v/>
      </c>
      <c r="I60" s="15" t="str">
        <f t="shared" si="5"/>
        <v/>
      </c>
    </row>
    <row r="61" spans="1:9" x14ac:dyDescent="0.25">
      <c r="A61">
        <v>46</v>
      </c>
      <c r="D61" s="14" t="str">
        <f t="shared" si="0"/>
        <v/>
      </c>
      <c r="E61" s="15" t="str">
        <f t="shared" si="1"/>
        <v/>
      </c>
      <c r="F61" s="15" t="str">
        <f t="shared" si="2"/>
        <v/>
      </c>
      <c r="G61" s="15" t="str">
        <f t="shared" si="3"/>
        <v/>
      </c>
      <c r="H61" s="15" t="str">
        <f t="shared" si="4"/>
        <v/>
      </c>
      <c r="I61" s="15" t="str">
        <f t="shared" si="5"/>
        <v/>
      </c>
    </row>
    <row r="62" spans="1:9" x14ac:dyDescent="0.25">
      <c r="A62">
        <v>47</v>
      </c>
      <c r="D62" s="14" t="str">
        <f t="shared" si="0"/>
        <v/>
      </c>
      <c r="E62" s="15" t="str">
        <f t="shared" si="1"/>
        <v/>
      </c>
      <c r="F62" s="15" t="str">
        <f t="shared" si="2"/>
        <v/>
      </c>
      <c r="G62" s="15" t="str">
        <f t="shared" si="3"/>
        <v/>
      </c>
      <c r="H62" s="15" t="str">
        <f t="shared" si="4"/>
        <v/>
      </c>
      <c r="I62" s="15" t="str">
        <f t="shared" si="5"/>
        <v/>
      </c>
    </row>
    <row r="63" spans="1:9" x14ac:dyDescent="0.25">
      <c r="A63">
        <v>48</v>
      </c>
      <c r="D63" s="14" t="str">
        <f t="shared" si="0"/>
        <v/>
      </c>
      <c r="E63" s="15" t="str">
        <f t="shared" si="1"/>
        <v/>
      </c>
      <c r="F63" s="15" t="str">
        <f t="shared" si="2"/>
        <v/>
      </c>
      <c r="G63" s="15" t="str">
        <f t="shared" si="3"/>
        <v/>
      </c>
      <c r="H63" s="15" t="str">
        <f t="shared" si="4"/>
        <v/>
      </c>
      <c r="I63" s="15" t="str">
        <f t="shared" si="5"/>
        <v/>
      </c>
    </row>
    <row r="64" spans="1:9" x14ac:dyDescent="0.25">
      <c r="A64">
        <v>49</v>
      </c>
      <c r="D64" s="14" t="str">
        <f t="shared" si="0"/>
        <v/>
      </c>
      <c r="E64" s="15" t="str">
        <f t="shared" si="1"/>
        <v/>
      </c>
      <c r="F64" s="15" t="str">
        <f t="shared" si="2"/>
        <v/>
      </c>
      <c r="G64" s="15" t="str">
        <f t="shared" si="3"/>
        <v/>
      </c>
      <c r="H64" s="15" t="str">
        <f t="shared" si="4"/>
        <v/>
      </c>
      <c r="I64" s="15" t="str">
        <f t="shared" si="5"/>
        <v/>
      </c>
    </row>
    <row r="65" spans="1:9" x14ac:dyDescent="0.25">
      <c r="A65">
        <v>50</v>
      </c>
      <c r="D65" s="14" t="str">
        <f t="shared" si="0"/>
        <v/>
      </c>
      <c r="E65" s="15" t="str">
        <f t="shared" si="1"/>
        <v/>
      </c>
      <c r="F65" s="15" t="str">
        <f t="shared" si="2"/>
        <v/>
      </c>
      <c r="G65" s="15" t="str">
        <f t="shared" si="3"/>
        <v/>
      </c>
      <c r="H65" s="15" t="str">
        <f t="shared" si="4"/>
        <v/>
      </c>
      <c r="I65" s="15" t="str">
        <f t="shared" si="5"/>
        <v/>
      </c>
    </row>
    <row r="66" spans="1:9" x14ac:dyDescent="0.25">
      <c r="A66">
        <v>51</v>
      </c>
      <c r="D66" s="14" t="str">
        <f t="shared" si="0"/>
        <v/>
      </c>
      <c r="E66" s="15" t="str">
        <f t="shared" si="1"/>
        <v/>
      </c>
      <c r="F66" s="15" t="str">
        <f t="shared" si="2"/>
        <v/>
      </c>
      <c r="G66" s="15" t="str">
        <f t="shared" si="3"/>
        <v/>
      </c>
      <c r="H66" s="15" t="str">
        <f t="shared" si="4"/>
        <v/>
      </c>
      <c r="I66" s="15" t="str">
        <f t="shared" si="5"/>
        <v/>
      </c>
    </row>
    <row r="67" spans="1:9" x14ac:dyDescent="0.25">
      <c r="A67">
        <v>52</v>
      </c>
      <c r="D67" s="14" t="str">
        <f t="shared" si="0"/>
        <v/>
      </c>
      <c r="E67" s="15" t="str">
        <f t="shared" si="1"/>
        <v/>
      </c>
      <c r="F67" s="15" t="str">
        <f t="shared" si="2"/>
        <v/>
      </c>
      <c r="G67" s="15" t="str">
        <f t="shared" si="3"/>
        <v/>
      </c>
      <c r="H67" s="15" t="str">
        <f t="shared" si="4"/>
        <v/>
      </c>
      <c r="I67" s="15" t="str">
        <f t="shared" si="5"/>
        <v/>
      </c>
    </row>
    <row r="68" spans="1:9" x14ac:dyDescent="0.25">
      <c r="A68">
        <v>53</v>
      </c>
      <c r="D68" s="14" t="str">
        <f t="shared" si="0"/>
        <v/>
      </c>
      <c r="E68" s="15" t="str">
        <f t="shared" si="1"/>
        <v/>
      </c>
      <c r="F68" s="15" t="str">
        <f t="shared" si="2"/>
        <v/>
      </c>
      <c r="G68" s="15" t="str">
        <f t="shared" si="3"/>
        <v/>
      </c>
      <c r="H68" s="15" t="str">
        <f t="shared" si="4"/>
        <v/>
      </c>
      <c r="I68" s="15" t="str">
        <f t="shared" si="5"/>
        <v/>
      </c>
    </row>
    <row r="69" spans="1:9" x14ac:dyDescent="0.25">
      <c r="A69">
        <v>54</v>
      </c>
      <c r="D69" s="14" t="str">
        <f t="shared" si="0"/>
        <v/>
      </c>
      <c r="E69" s="15" t="str">
        <f t="shared" si="1"/>
        <v/>
      </c>
      <c r="F69" s="15" t="str">
        <f t="shared" si="2"/>
        <v/>
      </c>
      <c r="G69" s="15" t="str">
        <f t="shared" si="3"/>
        <v/>
      </c>
      <c r="H69" s="15" t="str">
        <f t="shared" si="4"/>
        <v/>
      </c>
      <c r="I69" s="15" t="str">
        <f t="shared" si="5"/>
        <v/>
      </c>
    </row>
    <row r="70" spans="1:9" x14ac:dyDescent="0.25">
      <c r="A70">
        <v>55</v>
      </c>
      <c r="D70" s="14" t="str">
        <f t="shared" si="0"/>
        <v/>
      </c>
      <c r="E70" s="15" t="str">
        <f t="shared" si="1"/>
        <v/>
      </c>
      <c r="F70" s="15" t="str">
        <f t="shared" si="2"/>
        <v/>
      </c>
      <c r="G70" s="15" t="str">
        <f t="shared" si="3"/>
        <v/>
      </c>
      <c r="H70" s="15" t="str">
        <f t="shared" si="4"/>
        <v/>
      </c>
      <c r="I70" s="15" t="str">
        <f t="shared" si="5"/>
        <v/>
      </c>
    </row>
    <row r="71" spans="1:9" x14ac:dyDescent="0.25">
      <c r="A71">
        <v>56</v>
      </c>
      <c r="D71" s="14" t="str">
        <f t="shared" si="0"/>
        <v/>
      </c>
      <c r="E71" s="15" t="str">
        <f t="shared" si="1"/>
        <v/>
      </c>
      <c r="F71" s="15" t="str">
        <f t="shared" si="2"/>
        <v/>
      </c>
      <c r="G71" s="15" t="str">
        <f t="shared" si="3"/>
        <v/>
      </c>
      <c r="H71" s="15" t="str">
        <f t="shared" si="4"/>
        <v/>
      </c>
      <c r="I71" s="15" t="str">
        <f t="shared" si="5"/>
        <v/>
      </c>
    </row>
    <row r="72" spans="1:9" x14ac:dyDescent="0.25">
      <c r="A72">
        <v>57</v>
      </c>
      <c r="D72" s="14" t="str">
        <f t="shared" si="0"/>
        <v/>
      </c>
      <c r="E72" s="15" t="str">
        <f t="shared" si="1"/>
        <v/>
      </c>
      <c r="F72" s="15" t="str">
        <f t="shared" si="2"/>
        <v/>
      </c>
      <c r="G72" s="15" t="str">
        <f t="shared" si="3"/>
        <v/>
      </c>
      <c r="H72" s="15" t="str">
        <f t="shared" si="4"/>
        <v/>
      </c>
      <c r="I72" s="15" t="str">
        <f t="shared" si="5"/>
        <v/>
      </c>
    </row>
    <row r="73" spans="1:9" x14ac:dyDescent="0.25">
      <c r="A73">
        <v>58</v>
      </c>
      <c r="D73" s="14" t="str">
        <f t="shared" si="0"/>
        <v/>
      </c>
      <c r="E73" s="15" t="str">
        <f t="shared" si="1"/>
        <v/>
      </c>
      <c r="F73" s="15" t="str">
        <f t="shared" si="2"/>
        <v/>
      </c>
      <c r="G73" s="15" t="str">
        <f t="shared" si="3"/>
        <v/>
      </c>
      <c r="H73" s="15" t="str">
        <f t="shared" si="4"/>
        <v/>
      </c>
      <c r="I73" s="15" t="str">
        <f t="shared" si="5"/>
        <v/>
      </c>
    </row>
    <row r="74" spans="1:9" x14ac:dyDescent="0.25">
      <c r="A74">
        <v>59</v>
      </c>
      <c r="D74" s="14" t="str">
        <f t="shared" si="0"/>
        <v/>
      </c>
      <c r="E74" s="15" t="str">
        <f t="shared" si="1"/>
        <v/>
      </c>
      <c r="F74" s="15" t="str">
        <f t="shared" si="2"/>
        <v/>
      </c>
      <c r="G74" s="15" t="str">
        <f t="shared" si="3"/>
        <v/>
      </c>
      <c r="H74" s="15" t="str">
        <f t="shared" si="4"/>
        <v/>
      </c>
      <c r="I74" s="15" t="str">
        <f t="shared" si="5"/>
        <v/>
      </c>
    </row>
    <row r="75" spans="1:9" x14ac:dyDescent="0.25">
      <c r="A75">
        <v>60</v>
      </c>
      <c r="D75" s="14" t="str">
        <f t="shared" si="0"/>
        <v/>
      </c>
      <c r="E75" s="15" t="str">
        <f t="shared" si="1"/>
        <v/>
      </c>
      <c r="F75" s="15" t="str">
        <f t="shared" si="2"/>
        <v/>
      </c>
      <c r="G75" s="15" t="str">
        <f t="shared" si="3"/>
        <v/>
      </c>
      <c r="H75" s="15" t="str">
        <f t="shared" si="4"/>
        <v/>
      </c>
      <c r="I75" s="15" t="str">
        <f t="shared" si="5"/>
        <v/>
      </c>
    </row>
  </sheetData>
  <mergeCells count="12">
    <mergeCell ref="C7:D7"/>
    <mergeCell ref="H7:I7"/>
    <mergeCell ref="E1:H2"/>
    <mergeCell ref="C4:D4"/>
    <mergeCell ref="C5:D5"/>
    <mergeCell ref="C6:D6"/>
    <mergeCell ref="H6:I6"/>
    <mergeCell ref="C8:D8"/>
    <mergeCell ref="C9:D9"/>
    <mergeCell ref="H9:I10"/>
    <mergeCell ref="C10:D10"/>
    <mergeCell ref="D13:E13"/>
  </mergeCells>
  <dataValidations count="2">
    <dataValidation type="list" allowBlank="1" showInputMessage="1" showErrorMessage="1" sqref="E7" xr:uid="{00000000-0002-0000-0600-000000000000}">
      <formula1>$XFC$2:$XFC$7</formula1>
    </dataValidation>
    <dataValidation type="list" allowBlank="1" showInputMessage="1" showErrorMessage="1" sqref="E5" xr:uid="{00000000-0002-0000-0600-000001000000}">
      <formula1>"JUBILADO, PENSIONADO LEY"</formula1>
    </dataValidation>
  </dataValidations>
  <pageMargins left="0.7" right="0.7" top="0.75" bottom="0.75" header="0.3" footer="0.3"/>
  <pageSetup scale="45" fitToWidth="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GFI-2.66% CAT 43.97%</vt:lpstr>
      <vt:lpstr>GFI-2.50% CAT 41%</vt:lpstr>
      <vt:lpstr>GFI-2.37% 38.5%</vt:lpstr>
      <vt:lpstr>GFI-2.29% CAT 37%</vt:lpstr>
      <vt:lpstr>GFI-2.21% CAT 35.50%</vt:lpstr>
      <vt:lpstr>GFI-2.02% CAT 32%</vt:lpstr>
      <vt:lpstr>'GFI-2.02% CAT 32%'!Área_de_impresión</vt:lpstr>
      <vt:lpstr>'GFI-2.21% CAT 35.50%'!Área_de_impresión</vt:lpstr>
      <vt:lpstr>'GFI-2.29% CAT 37%'!Área_de_impresión</vt:lpstr>
      <vt:lpstr>'GFI-2.37% 38.5%'!Área_de_impresión</vt:lpstr>
      <vt:lpstr>'GFI-2.50% CAT 41%'!Área_de_impresión</vt:lpstr>
      <vt:lpstr>'GFI-2.66% CAT 43.97%'!Área_de_impresión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Mireya Tzompantzi</dc:creator>
  <cp:lastModifiedBy>Inmedicredit</cp:lastModifiedBy>
  <cp:lastPrinted>2024-11-25T21:24:55Z</cp:lastPrinted>
  <dcterms:created xsi:type="dcterms:W3CDTF">2022-04-20T18:00:31Z</dcterms:created>
  <dcterms:modified xsi:type="dcterms:W3CDTF">2026-09-17T18:26:48Z</dcterms:modified>
</cp:coreProperties>
</file>